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DieseArbeitsmappe"/>
  <mc:AlternateContent xmlns:mc="http://schemas.openxmlformats.org/markup-compatibility/2006">
    <mc:Choice Requires="x15">
      <x15ac:absPath xmlns:x15ac="http://schemas.microsoft.com/office/spreadsheetml/2010/11/ac" url="C:\Users\Peter Rott (TSV)\Documents\01_Turnhallenbelegungen\14_EXCEL_Listen\"/>
    </mc:Choice>
  </mc:AlternateContent>
  <xr:revisionPtr revIDLastSave="0" documentId="13_ncr:1_{1C2880BF-FFEC-4358-924E-A0403DF589DA}" xr6:coauthVersionLast="47" xr6:coauthVersionMax="47" xr10:uidLastSave="{00000000-0000-0000-0000-000000000000}"/>
  <workbookProtection workbookAlgorithmName="SHA-512" workbookHashValue="FzC3Xv1LVunhOA2mpxrBPilNCyDZPBQvjoXIkEco0VzyPfBX0PGvgEMw7Uai+2UeEbq8ldb7GTgyg6XFZ8z98A==" workbookSaltValue="rqyBpzOKeR6TFt1ydOqElA==" workbookSpinCount="100000" lockStructure="1"/>
  <bookViews>
    <workbookView xWindow="-120" yWindow="-120" windowWidth="29040" windowHeight="15720" xr2:uid="{29726073-B8F5-43F5-8FF9-CC6DA7641B3E}"/>
  </bookViews>
  <sheets>
    <sheet name="Antrag_Turnhallenbelegung" sheetId="1" r:id="rId1"/>
    <sheet name="Eingabelisten" sheetId="2" state="hidden" r:id="rId2"/>
  </sheets>
  <definedNames>
    <definedName name="_xlnm._FilterDatabase" localSheetId="0" hidden="1">Antrag_Turnhallenbelegung!$A$14:$E$14</definedName>
    <definedName name="Abteil">Eingabelisten!$L$2:$L$28</definedName>
    <definedName name="Abteil1">Eingabelisten!$L$2:$M$28</definedName>
    <definedName name="Abteil2">Eingabelisten!$L$2:$R$28</definedName>
    <definedName name="Antragart">Eingabelisten!$A$2:$A$5</definedName>
    <definedName name="Dateiname">Antrag_Turnhallenbelegung!$M$7</definedName>
    <definedName name="DatNam">Eingabelisten!$F$2</definedName>
    <definedName name="_xlnm.Print_Area" localSheetId="0">Antrag_Turnhallenbelegung!$B$1:$S$80</definedName>
    <definedName name="Halle">Eingabelisten!$B$2:$B$6</definedName>
    <definedName name="Sportart">Antrag_Turnhallenbelegung!$C$7</definedName>
    <definedName name="Test">Antrag_Turnhallenbelegung!$R$2</definedName>
    <definedName name="VeranArt">Eingabelisten!$U$2:$U$9</definedName>
    <definedName name="Verein">Eingabelisten!$I$2:$I$13</definedName>
    <definedName name="Verein1">Eingabelisten!$I$2:$J$13</definedName>
    <definedName name="Verein2">Eingabelisten!$I$1:$K$13</definedName>
    <definedName name="VonVerein">Antrag_Turnhallenbelegung!$C$5</definedName>
    <definedName name="Wochentag">Eingabelisten!$A$12:$B$19</definedName>
    <definedName name="ZV_GGi">Antrag_Turnhallenbelegung!$G$5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78" i="1" l="1"/>
  <c r="R77" i="1"/>
  <c r="R76" i="1"/>
  <c r="R75" i="1"/>
  <c r="R74" i="1"/>
  <c r="R73" i="1"/>
  <c r="R72" i="1"/>
  <c r="R71" i="1"/>
  <c r="R70" i="1"/>
  <c r="R69" i="1"/>
  <c r="R68" i="1"/>
  <c r="R67" i="1"/>
  <c r="R66" i="1"/>
  <c r="R65" i="1"/>
  <c r="R64" i="1"/>
  <c r="R63" i="1"/>
  <c r="R62" i="1"/>
  <c r="R61" i="1"/>
  <c r="R60" i="1"/>
  <c r="R59" i="1"/>
  <c r="R58" i="1"/>
  <c r="R57" i="1"/>
  <c r="R56" i="1"/>
  <c r="R55" i="1"/>
  <c r="R54" i="1"/>
  <c r="R53" i="1"/>
  <c r="R52" i="1"/>
  <c r="R51" i="1"/>
  <c r="R50" i="1"/>
  <c r="R49" i="1"/>
  <c r="R48" i="1"/>
  <c r="R47" i="1"/>
  <c r="R46" i="1"/>
  <c r="R45" i="1"/>
  <c r="R44" i="1"/>
  <c r="R43" i="1"/>
  <c r="R42" i="1"/>
  <c r="R41" i="1"/>
  <c r="R40" i="1"/>
  <c r="R39" i="1"/>
  <c r="R38" i="1"/>
  <c r="R37" i="1"/>
  <c r="R36" i="1"/>
  <c r="R35" i="1"/>
  <c r="R34" i="1"/>
  <c r="R33" i="1"/>
  <c r="R32" i="1"/>
  <c r="R31" i="1"/>
  <c r="R30" i="1"/>
  <c r="R29" i="1"/>
  <c r="R28" i="1"/>
  <c r="R27" i="1"/>
  <c r="R26" i="1"/>
  <c r="R25" i="1"/>
  <c r="R24" i="1"/>
  <c r="R23" i="1"/>
  <c r="R22" i="1"/>
  <c r="R21" i="1"/>
  <c r="R20" i="1"/>
  <c r="R19" i="1"/>
  <c r="R18" i="1"/>
  <c r="R17" i="1"/>
  <c r="R16" i="1"/>
  <c r="R15" i="1"/>
  <c r="G5" i="1"/>
  <c r="B5" i="2" s="1"/>
  <c r="F7" i="2"/>
  <c r="F9" i="2"/>
  <c r="F8" i="2"/>
  <c r="D78" i="1"/>
  <c r="D77" i="1"/>
  <c r="D76" i="1"/>
  <c r="D75" i="1"/>
  <c r="D74" i="1"/>
  <c r="D73" i="1"/>
  <c r="D72" i="1"/>
  <c r="D71" i="1"/>
  <c r="D70" i="1"/>
  <c r="D69" i="1"/>
  <c r="D68" i="1"/>
  <c r="D67" i="1"/>
  <c r="D66" i="1"/>
  <c r="D65" i="1"/>
  <c r="D64" i="1"/>
  <c r="D63" i="1"/>
  <c r="D62" i="1"/>
  <c r="D61" i="1"/>
  <c r="D60" i="1"/>
  <c r="D59" i="1"/>
  <c r="D58" i="1"/>
  <c r="D57" i="1"/>
  <c r="D56" i="1"/>
  <c r="D55" i="1"/>
  <c r="D54" i="1"/>
  <c r="D53" i="1"/>
  <c r="D52" i="1"/>
  <c r="D51" i="1"/>
  <c r="D50" i="1"/>
  <c r="D49" i="1"/>
  <c r="D48" i="1"/>
  <c r="D47" i="1"/>
  <c r="D46" i="1"/>
  <c r="D45" i="1"/>
  <c r="D44" i="1"/>
  <c r="D43" i="1"/>
  <c r="D42" i="1"/>
  <c r="D41" i="1"/>
  <c r="D40" i="1"/>
  <c r="D39" i="1"/>
  <c r="D38" i="1"/>
  <c r="D37" i="1"/>
  <c r="D36" i="1"/>
  <c r="D35" i="1"/>
  <c r="D34" i="1"/>
  <c r="D33" i="1"/>
  <c r="D32" i="1"/>
  <c r="D31" i="1"/>
  <c r="D30" i="1"/>
  <c r="D29" i="1"/>
  <c r="D28" i="1"/>
  <c r="D27" i="1"/>
  <c r="D26" i="1"/>
  <c r="D25" i="1"/>
  <c r="D24" i="1"/>
  <c r="D23" i="1"/>
  <c r="D22" i="1"/>
  <c r="D21" i="1"/>
  <c r="D20" i="1"/>
  <c r="D19" i="1"/>
  <c r="D18" i="1"/>
  <c r="D17" i="1"/>
  <c r="D16" i="1"/>
  <c r="D15" i="1"/>
  <c r="F7" i="1"/>
  <c r="F5" i="1"/>
  <c r="M29" i="2"/>
  <c r="C3" i="2"/>
  <c r="F3" i="2"/>
  <c r="F4" i="2"/>
  <c r="C5" i="2"/>
  <c r="F5" i="2"/>
  <c r="F6" i="2"/>
  <c r="B2" i="2" l="1"/>
  <c r="B4" i="2"/>
  <c r="B6" i="2"/>
  <c r="B3" i="2"/>
  <c r="M16" i="1"/>
  <c r="M36" i="1"/>
  <c r="M65" i="1"/>
  <c r="M64" i="1"/>
  <c r="M31" i="1"/>
  <c r="M39" i="1"/>
  <c r="M37" i="1"/>
  <c r="M76" i="1"/>
  <c r="M18" i="1"/>
  <c r="M67" i="1"/>
  <c r="M21" i="1"/>
  <c r="M30" i="1"/>
  <c r="M42" i="1"/>
  <c r="M55" i="1"/>
  <c r="M54" i="1"/>
  <c r="M29" i="1"/>
  <c r="M33" i="1"/>
  <c r="M68" i="1"/>
  <c r="M57" i="1"/>
  <c r="M61" i="1"/>
  <c r="M72" i="1"/>
  <c r="M50" i="1"/>
  <c r="M74" i="1"/>
  <c r="M70" i="1"/>
  <c r="M15" i="1"/>
  <c r="M77" i="1"/>
  <c r="M17" i="1"/>
  <c r="M35" i="1"/>
  <c r="M46" i="1"/>
  <c r="M66" i="1"/>
  <c r="M27" i="1"/>
  <c r="M48" i="1"/>
  <c r="M69" i="1"/>
  <c r="M62" i="1"/>
  <c r="M28" i="1"/>
  <c r="M32" i="1"/>
  <c r="M63" i="1"/>
  <c r="M78" i="1"/>
  <c r="M43" i="1"/>
  <c r="M73" i="1"/>
  <c r="M23" i="1"/>
  <c r="M53" i="1"/>
  <c r="M25" i="1"/>
  <c r="M38" i="1"/>
  <c r="M47" i="1"/>
  <c r="M45" i="1"/>
  <c r="M52" i="1"/>
  <c r="M75" i="1"/>
  <c r="M51" i="1"/>
  <c r="M26" i="1"/>
  <c r="M60" i="1"/>
  <c r="M44" i="1"/>
  <c r="M41" i="1"/>
  <c r="M56" i="1"/>
  <c r="M58" i="1"/>
  <c r="M71" i="1"/>
  <c r="M22" i="1"/>
  <c r="M20" i="1"/>
  <c r="M34" i="1"/>
  <c r="M49" i="1"/>
  <c r="M40" i="1"/>
  <c r="M24" i="1"/>
  <c r="M19" i="1"/>
  <c r="M59" i="1"/>
  <c r="F2" i="2"/>
  <c r="M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Peter Rott (TSV)</author>
    <author>Peter</author>
    <author>HPR</author>
  </authors>
  <commentList>
    <comment ref="C5" authorId="0" shapeId="0" xr:uid="{5421FB17-181D-4120-982A-DA753F1E8266}">
      <text>
        <r>
          <rPr>
            <b/>
            <sz val="9"/>
            <color indexed="81"/>
            <rFont val="Segoe UI"/>
            <family val="2"/>
          </rPr>
          <t>Auswählen Verein</t>
        </r>
      </text>
    </comment>
    <comment ref="C7" authorId="0" shapeId="0" xr:uid="{B3D444D2-7677-422E-99B1-0BF7F8CD6A17}">
      <text>
        <r>
          <rPr>
            <b/>
            <sz val="9"/>
            <color indexed="81"/>
            <rFont val="Segoe UI"/>
            <family val="2"/>
          </rPr>
          <t>Auswählen Sportart</t>
        </r>
        <r>
          <rPr>
            <sz val="9"/>
            <color indexed="81"/>
            <rFont val="Segoe UI"/>
            <family val="2"/>
          </rPr>
          <t xml:space="preserve">
</t>
        </r>
      </text>
    </comment>
    <comment ref="C9" authorId="1" shapeId="0" xr:uid="{86F03B2D-93A0-4C84-B8EA-8CFA54445A98}">
      <text>
        <r>
          <rPr>
            <b/>
            <sz val="8"/>
            <color indexed="81"/>
            <rFont val="Tahoma"/>
            <family val="2"/>
          </rPr>
          <t>Nachname, Vorname
des Antragsstellers</t>
        </r>
      </text>
    </comment>
    <comment ref="C10" authorId="1" shapeId="0" xr:uid="{5DD2389B-DA9C-4C22-8E8D-34742724DEC6}">
      <text>
        <r>
          <rPr>
            <b/>
            <sz val="8"/>
            <color indexed="81"/>
            <rFont val="Tahoma"/>
            <family val="2"/>
          </rPr>
          <t>Datum der Antragsstellung</t>
        </r>
        <r>
          <rPr>
            <sz val="8"/>
            <color indexed="81"/>
            <rFont val="Tahoma"/>
            <family val="2"/>
          </rPr>
          <t xml:space="preserve">
</t>
        </r>
      </text>
    </comment>
    <comment ref="C13" authorId="2" shapeId="0" xr:uid="{0FAC551E-2300-44CB-B5C7-3C3C2CC06081}">
      <text>
        <r>
          <rPr>
            <b/>
            <sz val="8"/>
            <color indexed="81"/>
            <rFont val="Tahoma"/>
            <family val="2"/>
          </rPr>
          <t>Eingabeformat für das Datum:
tt.mm.jj</t>
        </r>
      </text>
    </comment>
    <comment ref="E13" authorId="2" shapeId="0" xr:uid="{A5F1D37C-4F01-4117-A1CF-C84C4777E46D}">
      <text>
        <r>
          <rPr>
            <b/>
            <sz val="8"/>
            <color indexed="81"/>
            <rFont val="Tahoma"/>
            <family val="2"/>
          </rPr>
          <t>Eingabeformat für die Uhrzeit
ss:mm</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Peter Rott (TSV)</author>
  </authors>
  <commentList>
    <comment ref="S1" authorId="0" shapeId="0" xr:uid="{A338825F-084D-413A-8771-30075F4102DA}">
      <text>
        <r>
          <rPr>
            <b/>
            <sz val="9"/>
            <color indexed="81"/>
            <rFont val="Segoe UI"/>
            <family val="2"/>
          </rPr>
          <t>wenn Sportarten nur bestimmte Hallen nutzen können</t>
        </r>
        <r>
          <rPr>
            <sz val="9"/>
            <color indexed="81"/>
            <rFont val="Segoe UI"/>
            <family val="2"/>
          </rPr>
          <t xml:space="preserve">
</t>
        </r>
      </text>
    </comment>
    <comment ref="B2" authorId="0" shapeId="0" xr:uid="{F0AB1C7F-9AA9-43B3-8A2B-BB28F0840727}">
      <text>
        <r>
          <rPr>
            <sz val="9"/>
            <color indexed="81"/>
            <rFont val="Segoe UI"/>
            <family val="2"/>
          </rPr>
          <t>gr. Gymnasiums-Turnhalle</t>
        </r>
      </text>
    </comment>
    <comment ref="B3" authorId="0" shapeId="0" xr:uid="{32BAAD43-0A45-443A-9166-5BB069CF02DE}">
      <text>
        <r>
          <rPr>
            <sz val="9"/>
            <color indexed="81"/>
            <rFont val="Segoe UI"/>
            <family val="2"/>
          </rPr>
          <t>kl.  Gymnasiums-Turnhalle</t>
        </r>
      </text>
    </comment>
    <comment ref="B4" authorId="0" shapeId="0" xr:uid="{5466336B-4BD8-4327-A675-7395021F67AD}">
      <text>
        <r>
          <rPr>
            <sz val="9"/>
            <color indexed="81"/>
            <rFont val="Segoe UI"/>
            <family val="2"/>
          </rPr>
          <t>Arnoldus-Turnhalle</t>
        </r>
      </text>
    </comment>
    <comment ref="B5" authorId="0" shapeId="0" xr:uid="{FC371F95-7913-4F35-AB30-A177985A2692}">
      <text>
        <r>
          <rPr>
            <sz val="9"/>
            <color indexed="81"/>
            <rFont val="Segoe UI"/>
            <family val="2"/>
          </rPr>
          <t>Rathausturnhalle</t>
        </r>
      </text>
    </comment>
    <comment ref="B6" authorId="0" shapeId="0" xr:uid="{CEF43F90-5E1F-481F-BD0D-95DE990A7683}">
      <text>
        <r>
          <rPr>
            <sz val="9"/>
            <color indexed="81"/>
            <rFont val="Segoe UI"/>
            <family val="2"/>
          </rPr>
          <t>James-Krüss-Turnhalle</t>
        </r>
      </text>
    </comment>
  </commentList>
</comments>
</file>

<file path=xl/sharedStrings.xml><?xml version="1.0" encoding="utf-8"?>
<sst xmlns="http://schemas.openxmlformats.org/spreadsheetml/2006/main" count="287" uniqueCount="153">
  <si>
    <t>Training</t>
  </si>
  <si>
    <t>Halle 1</t>
  </si>
  <si>
    <t>Halle 2</t>
  </si>
  <si>
    <t>Halle 3</t>
  </si>
  <si>
    <t>Tribüne</t>
  </si>
  <si>
    <t>Turnhalle</t>
  </si>
  <si>
    <t>Datum</t>
  </si>
  <si>
    <t>Tag</t>
  </si>
  <si>
    <t>von</t>
  </si>
  <si>
    <t>bis</t>
  </si>
  <si>
    <t>*Art der Veranstaltg</t>
  </si>
  <si>
    <t>Sozialdienst</t>
  </si>
  <si>
    <t>Taek Won Do</t>
  </si>
  <si>
    <t>Schule</t>
  </si>
  <si>
    <t>VHS</t>
  </si>
  <si>
    <t>Hallenwart</t>
  </si>
  <si>
    <t>Link zur aktuellen Hallenbelegung</t>
  </si>
  <si>
    <t>Punkt-Spiel</t>
  </si>
  <si>
    <t>nicht ausfüllen</t>
  </si>
  <si>
    <t>Neu</t>
  </si>
  <si>
    <t>Änderung</t>
  </si>
  <si>
    <t xml:space="preserve">Antrags </t>
  </si>
  <si>
    <t>Art</t>
  </si>
  <si>
    <t>Gültig ab</t>
  </si>
  <si>
    <t>Gültig bis</t>
  </si>
  <si>
    <t>Storno</t>
  </si>
  <si>
    <t>Turnier</t>
  </si>
  <si>
    <t>Wettkampf</t>
  </si>
  <si>
    <t>Veranstaltung</t>
  </si>
  <si>
    <t>Name Antragsteller</t>
  </si>
  <si>
    <t>Datum:</t>
  </si>
  <si>
    <t>Dateiname</t>
  </si>
  <si>
    <t>Monat</t>
  </si>
  <si>
    <t>Stunde</t>
  </si>
  <si>
    <t>Minute</t>
  </si>
  <si>
    <t>Von Verein</t>
  </si>
  <si>
    <t>Antrag für Turnhallenreservierung der Gemeinde Gilching, Wochenende / Feiertage / Ferien</t>
  </si>
  <si>
    <t>Antrag vom</t>
  </si>
  <si>
    <t>Lehrgang</t>
  </si>
  <si>
    <t>Verein</t>
  </si>
  <si>
    <t>Halle</t>
  </si>
  <si>
    <t>TSV Gilching-Argelsried</t>
  </si>
  <si>
    <t>TSV Herrsching</t>
  </si>
  <si>
    <t>SC Weßling</t>
  </si>
  <si>
    <t>SC Wörthsee</t>
  </si>
  <si>
    <t>Volkshochschule</t>
  </si>
  <si>
    <t>Sch</t>
  </si>
  <si>
    <t>SD</t>
  </si>
  <si>
    <t>Guichinger Brauchtum</t>
  </si>
  <si>
    <t>GB</t>
  </si>
  <si>
    <t>SV Inning</t>
  </si>
  <si>
    <t>TSV Erling-Andechs</t>
  </si>
  <si>
    <t>TSV Hechendorf</t>
  </si>
  <si>
    <t>TSV Oberalting-Seefeld</t>
  </si>
  <si>
    <t>Veranstaltungsart</t>
  </si>
  <si>
    <t>nur Umkleiden</t>
  </si>
  <si>
    <t>BM</t>
  </si>
  <si>
    <t>CA</t>
  </si>
  <si>
    <t>ER</t>
  </si>
  <si>
    <t>FB</t>
  </si>
  <si>
    <t>HB</t>
  </si>
  <si>
    <t>Ju</t>
  </si>
  <si>
    <t>JC</t>
  </si>
  <si>
    <t>LA</t>
  </si>
  <si>
    <t>Rh</t>
  </si>
  <si>
    <t>TT</t>
  </si>
  <si>
    <t>Tu</t>
  </si>
  <si>
    <t>TW</t>
  </si>
  <si>
    <t>VB</t>
  </si>
  <si>
    <t>Badminton</t>
  </si>
  <si>
    <t>Crossathletik</t>
  </si>
  <si>
    <t>Einrad</t>
  </si>
  <si>
    <t>Fußball</t>
  </si>
  <si>
    <t>Handball</t>
  </si>
  <si>
    <t>Judo</t>
  </si>
  <si>
    <t>Jugendklub</t>
  </si>
  <si>
    <t>Leichtathletik</t>
  </si>
  <si>
    <t>Tischtennis</t>
  </si>
  <si>
    <t>Turnen</t>
  </si>
  <si>
    <t>Volleyball</t>
  </si>
  <si>
    <t>TSV_GA</t>
  </si>
  <si>
    <t>TSV_He</t>
  </si>
  <si>
    <t>SC_We</t>
  </si>
  <si>
    <t>SC_WS</t>
  </si>
  <si>
    <t>SV_In</t>
  </si>
  <si>
    <t>TSV_EA</t>
  </si>
  <si>
    <t>TSV_Hd</t>
  </si>
  <si>
    <t>TSV_OS</t>
  </si>
  <si>
    <t>andere Abteilung</t>
  </si>
  <si>
    <t>Mountain Bike</t>
  </si>
  <si>
    <t>MB</t>
  </si>
  <si>
    <t>Alt</t>
  </si>
  <si>
    <t>Bewegungskünstler</t>
  </si>
  <si>
    <t>BWK</t>
  </si>
  <si>
    <t>Freundschaft-Spiel</t>
  </si>
  <si>
    <t>Frisbee</t>
  </si>
  <si>
    <t>Fr</t>
  </si>
  <si>
    <t>Goaßlschnoitzer</t>
  </si>
  <si>
    <t>GS</t>
  </si>
  <si>
    <t>Fitness</t>
  </si>
  <si>
    <t>Fi</t>
  </si>
  <si>
    <t>Skisport</t>
  </si>
  <si>
    <t>Sk</t>
  </si>
  <si>
    <t>Gymnastik</t>
  </si>
  <si>
    <t>Gy</t>
  </si>
  <si>
    <t>Rhönradturnen</t>
  </si>
  <si>
    <t>Basketball</t>
  </si>
  <si>
    <t>BB</t>
  </si>
  <si>
    <t>Abteilung, Sportart</t>
  </si>
  <si>
    <t>Diesen Antrag als Anlage, bitte an folgende E-Mail-Adresse senden: 
turnhallen.reservierung@tsv-ga.de</t>
  </si>
  <si>
    <t>anderer Verein</t>
  </si>
  <si>
    <t>Sportkinder</t>
  </si>
  <si>
    <t>SK</t>
  </si>
  <si>
    <t>Bogenschiessen</t>
  </si>
  <si>
    <t>BS</t>
  </si>
  <si>
    <t>Wochentagtabelle</t>
  </si>
  <si>
    <t>Mo</t>
  </si>
  <si>
    <t>Di</t>
  </si>
  <si>
    <t>Mi</t>
  </si>
  <si>
    <t>Do</t>
  </si>
  <si>
    <t>Sa</t>
  </si>
  <si>
    <t>So</t>
  </si>
  <si>
    <r>
      <t xml:space="preserve">Änderung von bestehenden Hallenzeiten
</t>
    </r>
    <r>
      <rPr>
        <sz val="12"/>
        <rFont val="Arial"/>
        <family val="2"/>
      </rPr>
      <t>a)   Bestehende Zeit unter Antragsart 'Alt' eintragen
      die neue Zeit unter Antragsart 'Änderung' eintragen.
b)   Wenn sich Name/ Tel./ Mail der des / der Verantwortlichen
      ändert, wie unter a) beschrieben, verfahren.
c)   Wird jedoch eine Trainingszeit in eine andere Halle 
      verschoben, Antragsart 'Storno' für alte Reservierung
      nutzen und für die neue Halle Antragsart 'Neu' nutzen</t>
    </r>
  </si>
  <si>
    <t>Verantwortliche(r)
E-Mail</t>
  </si>
  <si>
    <t>Verantwortliche(r)
Handy Nummer</t>
  </si>
  <si>
    <t>Verantwortliche(r)
i. d. Halle</t>
  </si>
  <si>
    <t>Sportart</t>
  </si>
  <si>
    <t>Name</t>
  </si>
  <si>
    <t>Cricket</t>
  </si>
  <si>
    <t>Cr</t>
  </si>
  <si>
    <t>Während der Bearbeitung:  Orange markierte Zellen sind Pflichtfelder</t>
  </si>
  <si>
    <t>Verein Abkürzung</t>
  </si>
  <si>
    <t>Zweckverband/ Gemeinde</t>
  </si>
  <si>
    <t>alle</t>
  </si>
  <si>
    <t>ZV</t>
  </si>
  <si>
    <t>Eichenauer SV</t>
  </si>
  <si>
    <t>SV Ei</t>
  </si>
  <si>
    <t>GGi</t>
  </si>
  <si>
    <t>V16</t>
  </si>
  <si>
    <t>gr. Gymnasiums-Turnhalle</t>
  </si>
  <si>
    <t>nurCr</t>
  </si>
  <si>
    <t>( betrifft nur Cricket)</t>
  </si>
  <si>
    <t>Abt. kurz</t>
  </si>
  <si>
    <t>James-Krüss-Turnhalle</t>
  </si>
  <si>
    <t>Arnoldus-Turnhalle</t>
  </si>
  <si>
    <t>kl.  Gymnasiums-Turnhalle</t>
  </si>
  <si>
    <t>JK</t>
  </si>
  <si>
    <t>Ar</t>
  </si>
  <si>
    <t>kG</t>
  </si>
  <si>
    <t>gG</t>
  </si>
  <si>
    <t>X</t>
  </si>
  <si>
    <t>Bemerkungen</t>
  </si>
  <si>
    <t>Antrag bitte nur als .XLSX abspeichern und versenden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</si>
</sst>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h:mm&quot; Uhr&quot;"/>
    <numFmt numFmtId="165" formatCode="&quot;TSV  &quot;General"/>
    <numFmt numFmtId="166" formatCode="dd/mm/yy;@"/>
    <numFmt numFmtId="167" formatCode="yyyymmddhhmm"/>
  </numFmts>
  <fonts count="21" x14ac:knownFonts="1">
    <font>
      <sz val="10"/>
      <name val="Arial"/>
    </font>
    <font>
      <b/>
      <sz val="14"/>
      <name val="Arial"/>
      <family val="2"/>
    </font>
    <font>
      <b/>
      <sz val="10"/>
      <name val="Arial"/>
      <family val="2"/>
    </font>
    <font>
      <b/>
      <sz val="9"/>
      <name val="Arial"/>
      <family val="2"/>
    </font>
    <font>
      <sz val="11"/>
      <name val="Arial"/>
      <family val="2"/>
    </font>
    <font>
      <sz val="8"/>
      <color indexed="81"/>
      <name val="Tahoma"/>
      <family val="2"/>
    </font>
    <font>
      <b/>
      <sz val="8"/>
      <color indexed="81"/>
      <name val="Tahoma"/>
      <family val="2"/>
    </font>
    <font>
      <u/>
      <sz val="10"/>
      <color indexed="12"/>
      <name val="Arial"/>
      <family val="2"/>
    </font>
    <font>
      <b/>
      <sz val="12"/>
      <name val="Arial"/>
      <family val="2"/>
    </font>
    <font>
      <sz val="12"/>
      <name val="Arial"/>
      <family val="2"/>
    </font>
    <font>
      <u/>
      <sz val="12"/>
      <color indexed="12"/>
      <name val="Arial"/>
      <family val="2"/>
    </font>
    <font>
      <b/>
      <sz val="12"/>
      <color indexed="12"/>
      <name val="Arial"/>
      <family val="2"/>
    </font>
    <font>
      <sz val="10"/>
      <name val="Arial"/>
      <family val="2"/>
    </font>
    <font>
      <b/>
      <sz val="18"/>
      <name val="Arial"/>
      <family val="2"/>
    </font>
    <font>
      <sz val="9"/>
      <color indexed="81"/>
      <name val="Segoe UI"/>
      <family val="2"/>
    </font>
    <font>
      <b/>
      <sz val="9"/>
      <color indexed="81"/>
      <name val="Segoe UI"/>
      <family val="2"/>
    </font>
    <font>
      <u/>
      <sz val="11"/>
      <color indexed="12"/>
      <name val="Arial"/>
      <family val="2"/>
    </font>
    <font>
      <b/>
      <sz val="12"/>
      <color rgb="FFFF0000"/>
      <name val="Arial"/>
      <family val="2"/>
    </font>
    <font>
      <u/>
      <sz val="12"/>
      <color rgb="FFFF0000"/>
      <name val="Arial"/>
      <family val="2"/>
    </font>
    <font>
      <b/>
      <sz val="12"/>
      <color theme="0"/>
      <name val="Arial"/>
      <family val="2"/>
    </font>
    <font>
      <sz val="12"/>
      <color theme="0"/>
      <name val="Arial"/>
      <family val="2"/>
    </font>
  </fonts>
  <fills count="8">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theme="9" tint="0.79998168889431442"/>
        <bgColor indexed="64"/>
      </patternFill>
    </fill>
    <fill>
      <patternFill patternType="solid">
        <fgColor rgb="FFCCFFCC"/>
        <bgColor indexed="64"/>
      </patternFill>
    </fill>
    <fill>
      <patternFill patternType="solid">
        <fgColor rgb="FFFFFF00"/>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s>
  <cellStyleXfs count="2">
    <xf numFmtId="0" fontId="0" fillId="0" borderId="0"/>
    <xf numFmtId="0" fontId="7" fillId="0" borderId="0" applyNumberFormat="0" applyFill="0" applyBorder="0" applyAlignment="0" applyProtection="0">
      <alignment vertical="top"/>
      <protection locked="0"/>
    </xf>
  </cellStyleXfs>
  <cellXfs count="124">
    <xf numFmtId="0" fontId="0" fillId="0" borderId="0" xfId="0"/>
    <xf numFmtId="0" fontId="0" fillId="0" borderId="0" xfId="0" applyAlignment="1">
      <alignment horizontal="center"/>
    </xf>
    <xf numFmtId="0" fontId="0" fillId="0" borderId="0" xfId="0" applyAlignment="1">
      <alignment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Continuous" vertical="center"/>
    </xf>
    <xf numFmtId="0" fontId="2" fillId="2" borderId="3" xfId="0" applyFont="1" applyFill="1" applyBorder="1" applyAlignment="1">
      <alignment horizontal="centerContinuous" vertical="center"/>
    </xf>
    <xf numFmtId="0" fontId="2" fillId="2" borderId="1" xfId="0" applyFont="1" applyFill="1" applyBorder="1" applyAlignment="1">
      <alignment vertical="center" wrapText="1"/>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3" fillId="2" borderId="4" xfId="0" applyFont="1" applyFill="1" applyBorder="1" applyAlignment="1">
      <alignment horizontal="center" vertical="center"/>
    </xf>
    <xf numFmtId="0" fontId="2" fillId="2" borderId="4" xfId="0" applyFont="1" applyFill="1" applyBorder="1" applyAlignment="1">
      <alignment horizontal="center" vertical="center" wrapText="1"/>
    </xf>
    <xf numFmtId="0" fontId="0" fillId="0" borderId="6" xfId="0" applyBorder="1" applyAlignment="1" applyProtection="1">
      <alignment horizontal="center" vertical="center" wrapText="1"/>
      <protection locked="0"/>
    </xf>
    <xf numFmtId="14" fontId="0" fillId="0" borderId="0" xfId="0" applyNumberFormat="1" applyAlignment="1">
      <alignment horizontal="center"/>
    </xf>
    <xf numFmtId="0" fontId="0" fillId="0" borderId="0" xfId="0" applyAlignment="1">
      <alignment vertical="center"/>
    </xf>
    <xf numFmtId="0" fontId="0" fillId="0" borderId="0" xfId="0" applyAlignment="1">
      <alignment horizontal="right"/>
    </xf>
    <xf numFmtId="0" fontId="4" fillId="0" borderId="0" xfId="0" applyFont="1"/>
    <xf numFmtId="49" fontId="0" fillId="0" borderId="0" xfId="0" applyNumberFormat="1" applyAlignment="1">
      <alignment horizontal="center"/>
    </xf>
    <xf numFmtId="49" fontId="2" fillId="2" borderId="1" xfId="0" applyNumberFormat="1" applyFont="1" applyFill="1" applyBorder="1" applyAlignment="1">
      <alignment horizontal="center" vertical="center"/>
    </xf>
    <xf numFmtId="49" fontId="2" fillId="2" borderId="4" xfId="0" applyNumberFormat="1" applyFont="1" applyFill="1" applyBorder="1" applyAlignment="1">
      <alignment horizontal="center" vertical="center"/>
    </xf>
    <xf numFmtId="49" fontId="0" fillId="0" borderId="0" xfId="0" applyNumberFormat="1" applyAlignment="1">
      <alignment horizontal="center" vertical="center"/>
    </xf>
    <xf numFmtId="49" fontId="4" fillId="0" borderId="0" xfId="0" applyNumberFormat="1" applyFont="1" applyAlignment="1">
      <alignment horizontal="center" vertical="center"/>
    </xf>
    <xf numFmtId="49" fontId="4" fillId="0" borderId="0" xfId="0" applyNumberFormat="1" applyFont="1" applyAlignment="1">
      <alignment horizontal="center"/>
    </xf>
    <xf numFmtId="14" fontId="0" fillId="3" borderId="7" xfId="0" applyNumberFormat="1" applyFill="1" applyBorder="1" applyAlignment="1" applyProtection="1">
      <alignment horizontal="center" vertical="center"/>
      <protection locked="0"/>
    </xf>
    <xf numFmtId="164" fontId="0" fillId="3" borderId="6" xfId="0" applyNumberFormat="1" applyFill="1" applyBorder="1" applyAlignment="1" applyProtection="1">
      <alignment horizontal="center" vertical="center"/>
      <protection locked="0"/>
    </xf>
    <xf numFmtId="0" fontId="0" fillId="3" borderId="6" xfId="0" applyFill="1" applyBorder="1" applyAlignment="1" applyProtection="1">
      <alignment vertical="center"/>
      <protection locked="0"/>
    </xf>
    <xf numFmtId="0" fontId="0" fillId="3" borderId="6" xfId="0" applyFill="1" applyBorder="1" applyAlignment="1" applyProtection="1">
      <alignment horizontal="center" vertical="center" wrapText="1"/>
      <protection locked="0"/>
    </xf>
    <xf numFmtId="0" fontId="12" fillId="3" borderId="6" xfId="0" applyFont="1" applyFill="1" applyBorder="1" applyAlignment="1" applyProtection="1">
      <alignment vertical="center"/>
      <protection locked="0"/>
    </xf>
    <xf numFmtId="0" fontId="0" fillId="0" borderId="0" xfId="0" applyAlignment="1">
      <alignment horizontal="left"/>
    </xf>
    <xf numFmtId="0" fontId="1" fillId="0" borderId="0" xfId="0" applyFont="1" applyAlignment="1">
      <alignment horizontal="center" vertical="center"/>
    </xf>
    <xf numFmtId="0" fontId="0" fillId="0" borderId="6" xfId="0" applyBorder="1" applyAlignment="1">
      <alignment horizontal="center" vertical="center"/>
    </xf>
    <xf numFmtId="49" fontId="12" fillId="3" borderId="6" xfId="0" applyNumberFormat="1" applyFont="1" applyFill="1" applyBorder="1" applyAlignment="1" applyProtection="1">
      <alignment horizontal="center" vertical="center"/>
      <protection locked="0"/>
    </xf>
    <xf numFmtId="0" fontId="12" fillId="0" borderId="0" xfId="0" applyFont="1" applyAlignment="1">
      <alignment horizontal="center"/>
    </xf>
    <xf numFmtId="0" fontId="13" fillId="0" borderId="0" xfId="0" applyFont="1" applyAlignment="1">
      <alignment wrapText="1"/>
    </xf>
    <xf numFmtId="0" fontId="8" fillId="0" borderId="0" xfId="0" applyFont="1" applyAlignment="1">
      <alignment horizontal="left" vertical="center"/>
    </xf>
    <xf numFmtId="165" fontId="8" fillId="0" borderId="0" xfId="0" applyNumberFormat="1" applyFont="1" applyAlignment="1">
      <alignment horizontal="left" vertical="center"/>
    </xf>
    <xf numFmtId="0" fontId="0" fillId="0" borderId="0" xfId="0" applyAlignment="1">
      <alignment horizontal="center" vertical="center"/>
    </xf>
    <xf numFmtId="0" fontId="0" fillId="0" borderId="0" xfId="0" applyAlignment="1">
      <alignment horizontal="left" vertical="center"/>
    </xf>
    <xf numFmtId="165" fontId="8" fillId="0" borderId="0" xfId="0" applyNumberFormat="1" applyFont="1" applyAlignment="1">
      <alignment horizontal="center" vertical="center"/>
    </xf>
    <xf numFmtId="0" fontId="9" fillId="0" borderId="0" xfId="0" applyFont="1" applyAlignment="1">
      <alignment horizontal="center" vertical="center"/>
    </xf>
    <xf numFmtId="0" fontId="17" fillId="0" borderId="0" xfId="0" applyFont="1" applyAlignment="1">
      <alignment horizontal="left" vertical="center"/>
    </xf>
    <xf numFmtId="0" fontId="18" fillId="0" borderId="8" xfId="1" applyFont="1" applyBorder="1" applyAlignment="1" applyProtection="1">
      <alignment vertical="center"/>
    </xf>
    <xf numFmtId="0" fontId="10" fillId="0" borderId="8" xfId="1" applyFont="1" applyBorder="1" applyAlignment="1" applyProtection="1">
      <alignment vertical="center"/>
    </xf>
    <xf numFmtId="165" fontId="19" fillId="0" borderId="0" xfId="0" applyNumberFormat="1" applyFont="1" applyAlignment="1">
      <alignment horizontal="left" vertical="center"/>
    </xf>
    <xf numFmtId="0" fontId="0" fillId="0" borderId="6" xfId="0" applyBorder="1" applyAlignment="1">
      <alignment horizontal="left" vertical="center" wrapText="1"/>
    </xf>
    <xf numFmtId="0" fontId="19" fillId="0" borderId="0" xfId="0" applyFont="1" applyAlignment="1">
      <alignment horizontal="left" vertical="center"/>
    </xf>
    <xf numFmtId="0" fontId="20" fillId="0" borderId="0" xfId="0" applyFont="1" applyAlignment="1">
      <alignment horizontal="center" vertical="center"/>
    </xf>
    <xf numFmtId="49" fontId="2" fillId="2" borderId="4" xfId="0" applyNumberFormat="1" applyFont="1" applyFill="1" applyBorder="1" applyAlignment="1">
      <alignment horizontal="center" vertical="center" wrapText="1"/>
    </xf>
    <xf numFmtId="0" fontId="12" fillId="0" borderId="0" xfId="0" applyFont="1" applyAlignment="1">
      <alignment vertical="center"/>
    </xf>
    <xf numFmtId="0" fontId="2" fillId="0" borderId="0" xfId="0" applyFont="1"/>
    <xf numFmtId="0" fontId="12" fillId="0" borderId="0" xfId="0" applyFont="1"/>
    <xf numFmtId="166" fontId="0" fillId="0" borderId="0" xfId="0" applyNumberFormat="1" applyAlignment="1">
      <alignment horizontal="center"/>
    </xf>
    <xf numFmtId="0" fontId="12" fillId="0" borderId="0" xfId="0" applyFont="1" applyAlignment="1">
      <alignment horizontal="left"/>
    </xf>
    <xf numFmtId="20" fontId="12" fillId="0" borderId="0" xfId="0" applyNumberFormat="1" applyFont="1" applyAlignment="1">
      <alignment horizontal="center"/>
    </xf>
    <xf numFmtId="167" fontId="0" fillId="0" borderId="0" xfId="0" applyNumberFormat="1" applyAlignment="1">
      <alignment horizontal="center"/>
    </xf>
    <xf numFmtId="0" fontId="0" fillId="4" borderId="0" xfId="0" applyFill="1" applyAlignment="1">
      <alignment horizontal="center"/>
    </xf>
    <xf numFmtId="0" fontId="17" fillId="4" borderId="0" xfId="0" applyFont="1" applyFill="1" applyAlignment="1">
      <alignment horizontal="left"/>
    </xf>
    <xf numFmtId="14" fontId="0" fillId="5" borderId="7" xfId="0" applyNumberFormat="1" applyFill="1" applyBorder="1" applyAlignment="1" applyProtection="1">
      <alignment horizontal="center" vertical="center"/>
      <protection locked="0"/>
    </xf>
    <xf numFmtId="14" fontId="7" fillId="5" borderId="7" xfId="1" applyNumberFormat="1" applyFill="1" applyBorder="1" applyAlignment="1" applyProtection="1">
      <alignment horizontal="center" vertical="center"/>
      <protection locked="0"/>
    </xf>
    <xf numFmtId="0" fontId="8" fillId="0" borderId="0" xfId="0" applyFont="1" applyAlignment="1">
      <alignment vertical="top" wrapText="1"/>
    </xf>
    <xf numFmtId="0" fontId="7" fillId="0" borderId="0" xfId="1" applyBorder="1" applyAlignment="1" applyProtection="1">
      <alignment vertical="center" wrapText="1"/>
    </xf>
    <xf numFmtId="0" fontId="7" fillId="0" borderId="8" xfId="1" applyBorder="1" applyAlignment="1" applyProtection="1"/>
    <xf numFmtId="0" fontId="12" fillId="0" borderId="0" xfId="0" applyFont="1" applyAlignment="1">
      <alignment horizontal="center" vertical="top"/>
    </xf>
    <xf numFmtId="0" fontId="0" fillId="0" borderId="2" xfId="0" applyBorder="1"/>
    <xf numFmtId="0" fontId="0" fillId="0" borderId="3" xfId="0" applyBorder="1"/>
    <xf numFmtId="0" fontId="0" fillId="0" borderId="9" xfId="0" applyBorder="1"/>
    <xf numFmtId="0" fontId="12" fillId="0" borderId="10" xfId="0" applyFont="1" applyBorder="1"/>
    <xf numFmtId="0" fontId="0" fillId="0" borderId="11" xfId="0" applyBorder="1"/>
    <xf numFmtId="0" fontId="12" fillId="0" borderId="5" xfId="0" applyFont="1" applyBorder="1"/>
    <xf numFmtId="20" fontId="2" fillId="0" borderId="0" xfId="0" applyNumberFormat="1" applyFont="1" applyAlignment="1">
      <alignment horizontal="center" vertical="center"/>
    </xf>
    <xf numFmtId="0" fontId="12" fillId="0" borderId="0" xfId="0" applyFont="1" applyAlignment="1" applyProtection="1">
      <alignment vertical="center"/>
      <protection locked="0"/>
    </xf>
    <xf numFmtId="0" fontId="11" fillId="4" borderId="0" xfId="0" applyFont="1" applyFill="1"/>
    <xf numFmtId="14" fontId="0" fillId="0" borderId="7" xfId="0" applyNumberFormat="1" applyBorder="1" applyAlignment="1">
      <alignment horizontal="center" vertical="center"/>
    </xf>
    <xf numFmtId="0" fontId="12" fillId="0" borderId="2" xfId="0" applyFont="1" applyBorder="1" applyAlignment="1">
      <alignment vertical="center"/>
    </xf>
    <xf numFmtId="0" fontId="12" fillId="0" borderId="13" xfId="0" applyFont="1" applyBorder="1" applyAlignment="1">
      <alignment vertical="center"/>
    </xf>
    <xf numFmtId="0" fontId="12" fillId="0" borderId="3" xfId="0" applyFont="1" applyBorder="1" applyAlignment="1">
      <alignment vertical="center"/>
    </xf>
    <xf numFmtId="0" fontId="12" fillId="0" borderId="9" xfId="0" applyFont="1" applyBorder="1"/>
    <xf numFmtId="0" fontId="12" fillId="0" borderId="10" xfId="0" applyFont="1" applyBorder="1" applyAlignment="1">
      <alignment vertical="center"/>
    </xf>
    <xf numFmtId="0" fontId="12" fillId="0" borderId="9" xfId="0" applyFont="1" applyBorder="1" applyAlignment="1">
      <alignment horizontal="left"/>
    </xf>
    <xf numFmtId="0" fontId="0" fillId="0" borderId="9" xfId="0" applyBorder="1" applyAlignment="1">
      <alignment horizontal="left"/>
    </xf>
    <xf numFmtId="0" fontId="12" fillId="0" borderId="11" xfId="0" applyFont="1" applyBorder="1"/>
    <xf numFmtId="0" fontId="12" fillId="0" borderId="8" xfId="0" applyFont="1" applyBorder="1"/>
    <xf numFmtId="0" fontId="12" fillId="0" borderId="5" xfId="0" applyFont="1" applyBorder="1" applyAlignment="1">
      <alignment vertical="center"/>
    </xf>
    <xf numFmtId="0" fontId="0" fillId="0" borderId="1" xfId="0" applyBorder="1" applyAlignment="1">
      <alignment horizontal="left" vertical="center"/>
    </xf>
    <xf numFmtId="0" fontId="12" fillId="0" borderId="14" xfId="0" applyFont="1" applyBorder="1" applyAlignment="1">
      <alignment horizontal="left" vertical="center"/>
    </xf>
    <xf numFmtId="0" fontId="0" fillId="0" borderId="14" xfId="0" applyBorder="1" applyAlignment="1">
      <alignment horizontal="left" vertical="center"/>
    </xf>
    <xf numFmtId="0" fontId="0" fillId="0" borderId="14" xfId="0" applyBorder="1" applyAlignment="1">
      <alignment horizontal="left"/>
    </xf>
    <xf numFmtId="0" fontId="12" fillId="0" borderId="4" xfId="0" applyFont="1" applyBorder="1" applyAlignment="1">
      <alignment horizontal="left" vertical="center"/>
    </xf>
    <xf numFmtId="0" fontId="12" fillId="0" borderId="1" xfId="0" applyFont="1" applyBorder="1" applyAlignment="1">
      <alignment vertical="center"/>
    </xf>
    <xf numFmtId="0" fontId="12" fillId="0" borderId="14" xfId="0" applyFont="1" applyBorder="1"/>
    <xf numFmtId="0" fontId="0" fillId="0" borderId="14" xfId="0" applyBorder="1"/>
    <xf numFmtId="0" fontId="12" fillId="0" borderId="4" xfId="0" applyFont="1" applyBorder="1"/>
    <xf numFmtId="0" fontId="12" fillId="0" borderId="2" xfId="0" applyFont="1" applyBorder="1" applyAlignment="1">
      <alignment horizontal="left" vertical="center"/>
    </xf>
    <xf numFmtId="0" fontId="0" fillId="0" borderId="13" xfId="0" applyBorder="1" applyAlignment="1">
      <alignment horizontal="center" vertical="center"/>
    </xf>
    <xf numFmtId="0" fontId="0" fillId="0" borderId="3" xfId="0" applyBorder="1" applyAlignment="1">
      <alignment horizontal="center" vertical="center"/>
    </xf>
    <xf numFmtId="0" fontId="0" fillId="0" borderId="10" xfId="0" applyBorder="1" applyAlignment="1">
      <alignment horizontal="center"/>
    </xf>
    <xf numFmtId="0" fontId="12" fillId="0" borderId="11" xfId="0" applyFont="1" applyBorder="1" applyAlignment="1">
      <alignment horizontal="left" vertical="center"/>
    </xf>
    <xf numFmtId="0" fontId="0" fillId="0" borderId="8" xfId="0" applyBorder="1" applyAlignment="1">
      <alignment horizontal="center"/>
    </xf>
    <xf numFmtId="0" fontId="12" fillId="0" borderId="5" xfId="0" applyFont="1" applyBorder="1" applyAlignment="1">
      <alignment horizontal="center"/>
    </xf>
    <xf numFmtId="0" fontId="2"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2" fillId="6" borderId="0" xfId="0" applyFont="1" applyFill="1" applyAlignment="1">
      <alignment vertical="center" wrapText="1"/>
    </xf>
    <xf numFmtId="49" fontId="2" fillId="0" borderId="0" xfId="0" applyNumberFormat="1" applyFont="1" applyAlignment="1">
      <alignment horizontal="center" vertical="center" wrapText="1"/>
    </xf>
    <xf numFmtId="0" fontId="12" fillId="0" borderId="13" xfId="0" applyFont="1" applyBorder="1" applyAlignment="1">
      <alignment horizontal="center" vertical="center"/>
    </xf>
    <xf numFmtId="0" fontId="12" fillId="0" borderId="0" xfId="0" applyFont="1" applyAlignment="1">
      <alignment horizontal="center" vertical="center"/>
    </xf>
    <xf numFmtId="0" fontId="12" fillId="0" borderId="8" xfId="0" applyFont="1" applyBorder="1" applyAlignment="1">
      <alignment horizontal="center" vertical="center"/>
    </xf>
    <xf numFmtId="0" fontId="12" fillId="0" borderId="8" xfId="0" applyFont="1" applyBorder="1" applyAlignment="1">
      <alignment horizontal="center"/>
    </xf>
    <xf numFmtId="0" fontId="7" fillId="0" borderId="0" xfId="1" applyAlignment="1" applyProtection="1">
      <alignment vertical="center"/>
    </xf>
    <xf numFmtId="165" fontId="20" fillId="0" borderId="0" xfId="0" applyNumberFormat="1" applyFont="1" applyAlignment="1">
      <alignment horizontal="left" vertical="center"/>
    </xf>
    <xf numFmtId="0" fontId="16" fillId="0" borderId="8" xfId="1" applyFont="1" applyBorder="1" applyAlignment="1" applyProtection="1">
      <alignment vertical="center"/>
      <protection locked="0"/>
    </xf>
    <xf numFmtId="0" fontId="8" fillId="0" borderId="0" xfId="0" applyFont="1" applyAlignment="1">
      <alignment horizontal="left" vertical="top" wrapText="1"/>
    </xf>
    <xf numFmtId="0" fontId="8" fillId="0" borderId="0" xfId="0" applyFont="1" applyAlignment="1">
      <alignment horizontal="center"/>
    </xf>
    <xf numFmtId="165" fontId="8" fillId="3" borderId="8" xfId="0" applyNumberFormat="1" applyFont="1" applyFill="1" applyBorder="1" applyAlignment="1" applyProtection="1">
      <alignment horizontal="left" vertical="center"/>
      <protection locked="0"/>
    </xf>
    <xf numFmtId="0" fontId="0" fillId="0" borderId="8" xfId="0" applyBorder="1" applyAlignment="1" applyProtection="1">
      <alignment vertical="center"/>
      <protection locked="0"/>
    </xf>
    <xf numFmtId="165" fontId="8" fillId="3" borderId="12" xfId="0" applyNumberFormat="1" applyFont="1" applyFill="1" applyBorder="1" applyAlignment="1" applyProtection="1">
      <alignment horizontal="left" vertical="center"/>
      <protection locked="0"/>
    </xf>
    <xf numFmtId="0" fontId="0" fillId="0" borderId="12" xfId="0" applyBorder="1" applyAlignment="1" applyProtection="1">
      <alignment vertical="center"/>
      <protection locked="0"/>
    </xf>
    <xf numFmtId="0" fontId="7" fillId="0" borderId="0" xfId="1" applyAlignment="1" applyProtection="1">
      <alignment horizontal="center" vertical="center" wrapText="1"/>
    </xf>
    <xf numFmtId="0" fontId="7" fillId="0" borderId="8" xfId="1" applyBorder="1" applyAlignment="1" applyProtection="1">
      <alignment horizontal="center" vertical="center" wrapText="1"/>
    </xf>
    <xf numFmtId="166" fontId="8" fillId="3" borderId="13" xfId="0" applyNumberFormat="1" applyFont="1" applyFill="1" applyBorder="1" applyAlignment="1" applyProtection="1">
      <alignment horizontal="left" vertical="center"/>
      <protection locked="0"/>
    </xf>
    <xf numFmtId="166" fontId="0" fillId="0" borderId="13" xfId="0" applyNumberFormat="1" applyBorder="1" applyAlignment="1" applyProtection="1">
      <alignment vertical="center"/>
      <protection locked="0"/>
    </xf>
    <xf numFmtId="0" fontId="13" fillId="0" borderId="0" xfId="0" applyFont="1" applyAlignment="1">
      <alignment horizontal="center" wrapText="1"/>
    </xf>
    <xf numFmtId="165" fontId="8" fillId="7" borderId="12" xfId="0" applyNumberFormat="1" applyFont="1" applyFill="1" applyBorder="1" applyAlignment="1">
      <alignment horizontal="left" vertical="center"/>
    </xf>
    <xf numFmtId="165" fontId="8" fillId="7" borderId="12" xfId="0" applyNumberFormat="1" applyFont="1" applyFill="1" applyBorder="1" applyAlignment="1" applyProtection="1">
      <alignment horizontal="left" vertical="center"/>
      <protection locked="0"/>
    </xf>
    <xf numFmtId="0" fontId="12" fillId="0" borderId="0" xfId="0" applyFont="1" applyAlignment="1">
      <alignment horizontal="left" vertical="center"/>
    </xf>
  </cellXfs>
  <cellStyles count="2">
    <cellStyle name="Link" xfId="1" builtinId="8"/>
    <cellStyle name="Standard" xfId="0" builtinId="0"/>
  </cellStyles>
  <dxfs count="26">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rgb="FFCCFFCC"/>
        </patternFill>
      </fill>
    </dxf>
    <dxf>
      <fill>
        <patternFill>
          <bgColor rgb="FFCCFFCC"/>
        </patternFill>
      </fill>
    </dxf>
    <dxf>
      <fill>
        <patternFill>
          <bgColor theme="9" tint="0.79998168889431442"/>
        </patternFill>
      </fill>
    </dxf>
    <dxf>
      <fill>
        <patternFill>
          <bgColor theme="9" tint="0.79998168889431442"/>
        </patternFill>
      </fill>
    </dxf>
    <dxf>
      <fill>
        <patternFill>
          <bgColor rgb="FFCCFFCC"/>
        </patternFill>
      </fill>
    </dxf>
    <dxf>
      <fill>
        <patternFill>
          <bgColor rgb="FFCCFFCC"/>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ont>
        <color theme="0"/>
      </font>
      <fill>
        <patternFill>
          <bgColor theme="0"/>
        </patternFill>
      </fill>
    </dxf>
    <dxf>
      <font>
        <color theme="0"/>
      </font>
    </dxf>
    <dxf>
      <font>
        <color rgb="FFFF0000"/>
      </font>
    </dxf>
    <dxf>
      <font>
        <color rgb="FFFF0000"/>
      </font>
    </dxf>
    <dxf>
      <fill>
        <patternFill>
          <bgColor theme="9" tint="0.7999816888943144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tsv-ga.de/verein/turnhallen/"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3B282-AC2E-4F59-964E-41D2B9747BB8}">
  <sheetPr codeName="Tabelle1">
    <pageSetUpPr fitToPage="1"/>
  </sheetPr>
  <dimension ref="A1:T92"/>
  <sheetViews>
    <sheetView showGridLines="0" tabSelected="1" zoomScaleNormal="100" workbookViewId="0">
      <pane xSplit="6" ySplit="15" topLeftCell="G16" activePane="bottomRight" state="frozenSplit"/>
      <selection pane="topRight" activeCell="G1" sqref="G1"/>
      <selection pane="bottomLeft" activeCell="A9" sqref="A9"/>
      <selection pane="bottomRight" activeCell="C17" sqref="C17"/>
    </sheetView>
  </sheetViews>
  <sheetFormatPr baseColWidth="10" defaultRowHeight="12.75" outlineLevelCol="1" x14ac:dyDescent="0.2"/>
  <cols>
    <col min="1" max="1" width="8.7109375" customWidth="1"/>
    <col min="2" max="2" width="23.5703125" customWidth="1"/>
    <col min="3" max="3" width="12.85546875" style="1" customWidth="1"/>
    <col min="4" max="4" width="8.140625" style="1" customWidth="1"/>
    <col min="5" max="7" width="9.5703125" style="1" customWidth="1"/>
    <col min="8" max="8" width="10.28515625" style="1" customWidth="1"/>
    <col min="9" max="12" width="9.5703125" style="1" customWidth="1"/>
    <col min="13" max="13" width="29.140625" style="1" hidden="1" customWidth="1" outlineLevel="1"/>
    <col min="14" max="14" width="20.5703125" style="1" hidden="1" customWidth="1" outlineLevel="1"/>
    <col min="15" max="15" width="22.5703125" style="2" customWidth="1" collapsed="1"/>
    <col min="16" max="16" width="20.140625" style="16" customWidth="1"/>
    <col min="17" max="17" width="35.42578125" style="16" customWidth="1"/>
    <col min="18" max="18" width="15" style="16" hidden="1" customWidth="1" outlineLevel="1"/>
    <col min="19" max="19" width="20.5703125" style="1" customWidth="1" collapsed="1"/>
  </cols>
  <sheetData>
    <row r="1" spans="1:20" ht="7.5" customHeight="1" x14ac:dyDescent="0.2">
      <c r="M1" s="27"/>
      <c r="N1" s="27"/>
    </row>
    <row r="2" spans="1:20" ht="48" customHeight="1" x14ac:dyDescent="0.35">
      <c r="B2" s="120" t="s">
        <v>36</v>
      </c>
      <c r="C2" s="120"/>
      <c r="D2" s="120"/>
      <c r="E2" s="120"/>
      <c r="F2" s="120"/>
      <c r="G2" s="120"/>
      <c r="H2" s="120"/>
      <c r="I2" s="120"/>
      <c r="J2" s="120"/>
      <c r="K2" s="120"/>
      <c r="L2" s="120"/>
      <c r="M2" s="32"/>
      <c r="N2" s="32"/>
      <c r="O2" s="61" t="s">
        <v>138</v>
      </c>
      <c r="P2" s="110" t="s">
        <v>122</v>
      </c>
      <c r="Q2" s="110"/>
      <c r="R2" s="110"/>
      <c r="S2" s="110"/>
    </row>
    <row r="3" spans="1:20" ht="15.75" customHeight="1" x14ac:dyDescent="0.25">
      <c r="B3" s="55" t="s">
        <v>130</v>
      </c>
      <c r="C3" s="70"/>
      <c r="D3" s="54"/>
      <c r="E3" s="54"/>
      <c r="F3" s="54"/>
      <c r="G3" s="54"/>
      <c r="H3" s="54"/>
      <c r="M3" s="27"/>
      <c r="N3" s="27"/>
      <c r="O3" s="58"/>
      <c r="P3" s="110"/>
      <c r="Q3" s="110"/>
      <c r="R3" s="110"/>
      <c r="S3" s="110"/>
    </row>
    <row r="4" spans="1:20" ht="9" customHeight="1" x14ac:dyDescent="0.2">
      <c r="C4" s="28"/>
      <c r="M4" s="27"/>
      <c r="N4" s="27"/>
      <c r="O4" s="58"/>
      <c r="P4" s="110"/>
      <c r="Q4" s="110"/>
      <c r="R4" s="110"/>
      <c r="S4" s="110"/>
    </row>
    <row r="5" spans="1:20" s="13" customFormat="1" ht="19.5" customHeight="1" x14ac:dyDescent="0.2">
      <c r="B5" s="33" t="s">
        <v>35</v>
      </c>
      <c r="C5" s="112"/>
      <c r="D5" s="113"/>
      <c r="E5" s="113"/>
      <c r="F5" s="42" t="e">
        <f>IF($C$5="xxx Anderer",$C$6,VLOOKUP(C5,Verein1,2,FALSE))</f>
        <v>#N/A</v>
      </c>
      <c r="G5" s="108" t="e">
        <f>VLOOKUP(VonVerein,Verein2,3,FALSE)</f>
        <v>#N/A</v>
      </c>
      <c r="H5" s="34"/>
      <c r="I5" s="34"/>
      <c r="J5" s="35"/>
      <c r="K5" s="35"/>
      <c r="L5" s="34"/>
      <c r="M5" s="36"/>
      <c r="N5" s="36"/>
      <c r="O5" s="58"/>
      <c r="P5" s="110"/>
      <c r="Q5" s="110"/>
      <c r="R5" s="110"/>
      <c r="S5" s="110"/>
    </row>
    <row r="6" spans="1:20" s="13" customFormat="1" ht="19.5" customHeight="1" x14ac:dyDescent="0.2">
      <c r="B6" s="44" t="s">
        <v>110</v>
      </c>
      <c r="C6" s="121"/>
      <c r="D6" s="121"/>
      <c r="E6" s="121"/>
      <c r="F6" s="42"/>
      <c r="G6" s="34"/>
      <c r="H6" s="34"/>
      <c r="I6" s="34"/>
      <c r="J6" s="35"/>
      <c r="K6" s="35"/>
      <c r="L6" s="34"/>
      <c r="M6" s="36"/>
      <c r="N6" s="36"/>
      <c r="O6" s="58"/>
      <c r="P6" s="110"/>
      <c r="Q6" s="110"/>
      <c r="R6" s="110"/>
      <c r="S6" s="110"/>
    </row>
    <row r="7" spans="1:20" s="13" customFormat="1" ht="19.5" customHeight="1" x14ac:dyDescent="0.2">
      <c r="B7" s="33" t="s">
        <v>126</v>
      </c>
      <c r="C7" s="114"/>
      <c r="D7" s="115"/>
      <c r="E7" s="115"/>
      <c r="F7" s="42" t="e">
        <f>IF($C$7="xx Andere",$C$8,VLOOKUP(C7,Abteil1,2,FALSE))</f>
        <v>#N/A</v>
      </c>
      <c r="G7" s="34"/>
      <c r="H7" s="34"/>
      <c r="I7" s="34"/>
      <c r="J7" s="37"/>
      <c r="K7" s="37"/>
      <c r="L7" s="34"/>
      <c r="M7" s="69" t="e">
        <f ca="1">DatNam</f>
        <v>#N/A</v>
      </c>
      <c r="N7" s="36"/>
      <c r="O7" s="58"/>
      <c r="P7" s="110"/>
      <c r="Q7" s="110"/>
      <c r="R7" s="110"/>
      <c r="S7" s="110"/>
    </row>
    <row r="8" spans="1:20" s="13" customFormat="1" ht="19.5" hidden="1" customHeight="1" x14ac:dyDescent="0.2">
      <c r="B8" s="44" t="s">
        <v>88</v>
      </c>
      <c r="C8" s="122"/>
      <c r="D8" s="122"/>
      <c r="E8" s="122"/>
      <c r="F8" s="42"/>
      <c r="G8" s="34"/>
      <c r="H8" s="34"/>
      <c r="I8" s="34"/>
      <c r="J8" s="37"/>
      <c r="K8" s="37"/>
      <c r="L8" s="34"/>
      <c r="M8" s="36"/>
      <c r="N8" s="36"/>
      <c r="O8" s="58"/>
      <c r="P8" s="110"/>
      <c r="Q8" s="110"/>
      <c r="R8" s="110"/>
      <c r="S8" s="110"/>
    </row>
    <row r="9" spans="1:20" s="13" customFormat="1" ht="19.5" customHeight="1" x14ac:dyDescent="0.2">
      <c r="B9" s="33" t="s">
        <v>29</v>
      </c>
      <c r="C9" s="114"/>
      <c r="D9" s="115"/>
      <c r="E9" s="115"/>
      <c r="F9" s="45"/>
      <c r="G9" s="38"/>
      <c r="H9" s="38"/>
      <c r="I9" s="38"/>
      <c r="J9" s="38"/>
      <c r="K9" s="38"/>
      <c r="L9" s="38"/>
      <c r="M9" s="36"/>
      <c r="N9" s="36"/>
      <c r="O9" s="58"/>
      <c r="P9" s="110"/>
      <c r="Q9" s="110"/>
      <c r="R9" s="110"/>
      <c r="S9" s="110"/>
    </row>
    <row r="10" spans="1:20" s="13" customFormat="1" ht="19.5" customHeight="1" x14ac:dyDescent="0.2">
      <c r="B10" s="33" t="s">
        <v>30</v>
      </c>
      <c r="C10" s="118"/>
      <c r="D10" s="119"/>
      <c r="E10" s="119"/>
      <c r="F10" s="45"/>
      <c r="G10" s="38"/>
      <c r="H10" s="38"/>
      <c r="I10" s="38"/>
      <c r="J10" s="38"/>
      <c r="K10" s="38"/>
      <c r="L10" s="38"/>
      <c r="M10" s="35"/>
      <c r="N10" s="36"/>
      <c r="O10" s="59"/>
      <c r="P10" s="110"/>
      <c r="Q10" s="110"/>
      <c r="R10" s="110"/>
      <c r="S10" s="110"/>
    </row>
    <row r="11" spans="1:20" ht="9" customHeight="1" x14ac:dyDescent="0.25">
      <c r="C11" s="111"/>
      <c r="D11" s="111"/>
      <c r="E11" s="111"/>
      <c r="F11" s="111"/>
      <c r="G11" s="111"/>
      <c r="H11" s="111"/>
      <c r="I11" s="111"/>
      <c r="J11" s="111"/>
      <c r="K11" s="111"/>
      <c r="L11" s="111"/>
      <c r="M11" s="27"/>
      <c r="N11" s="27"/>
      <c r="O11" s="59"/>
      <c r="P11" s="116" t="s">
        <v>109</v>
      </c>
      <c r="Q11" s="116"/>
      <c r="R11" s="116"/>
      <c r="S11" s="107"/>
    </row>
    <row r="12" spans="1:20" s="13" customFormat="1" ht="32.25" customHeight="1" x14ac:dyDescent="0.2">
      <c r="B12" s="39" t="s">
        <v>152</v>
      </c>
      <c r="C12" s="40"/>
      <c r="D12" s="40"/>
      <c r="E12" s="40"/>
      <c r="F12" s="40"/>
      <c r="G12" s="41"/>
      <c r="H12" s="109" t="s">
        <v>16</v>
      </c>
      <c r="I12" s="109"/>
      <c r="J12" s="109"/>
      <c r="K12" s="109"/>
      <c r="L12" s="41"/>
      <c r="M12" s="36"/>
      <c r="N12" s="36"/>
      <c r="O12" s="60"/>
      <c r="P12" s="117"/>
      <c r="Q12" s="117"/>
      <c r="R12" s="117"/>
      <c r="S12" s="107"/>
    </row>
    <row r="13" spans="1:20" x14ac:dyDescent="0.2">
      <c r="A13" s="3" t="s">
        <v>21</v>
      </c>
      <c r="B13" s="3"/>
      <c r="C13" s="3"/>
      <c r="D13" s="3"/>
      <c r="E13" s="4" t="s">
        <v>1</v>
      </c>
      <c r="F13" s="5"/>
      <c r="G13" s="4" t="s">
        <v>2</v>
      </c>
      <c r="H13" s="5"/>
      <c r="I13" s="4" t="s">
        <v>3</v>
      </c>
      <c r="J13" s="5"/>
      <c r="K13" s="4" t="s">
        <v>4</v>
      </c>
      <c r="L13" s="5"/>
      <c r="M13" s="3" t="s">
        <v>18</v>
      </c>
      <c r="N13" s="3"/>
      <c r="O13" s="6"/>
      <c r="P13" s="17"/>
      <c r="Q13" s="17"/>
      <c r="R13" s="17" t="s">
        <v>37</v>
      </c>
      <c r="S13" s="3"/>
    </row>
    <row r="14" spans="1:20" ht="31.5" customHeight="1" x14ac:dyDescent="0.2">
      <c r="A14" s="7" t="s">
        <v>22</v>
      </c>
      <c r="B14" s="7" t="s">
        <v>5</v>
      </c>
      <c r="C14" s="7" t="s">
        <v>6</v>
      </c>
      <c r="D14" s="7" t="s">
        <v>7</v>
      </c>
      <c r="E14" s="7" t="s">
        <v>8</v>
      </c>
      <c r="F14" s="8" t="s">
        <v>9</v>
      </c>
      <c r="G14" s="7" t="s">
        <v>8</v>
      </c>
      <c r="H14" s="8" t="s">
        <v>9</v>
      </c>
      <c r="I14" s="7" t="s">
        <v>8</v>
      </c>
      <c r="J14" s="8" t="s">
        <v>9</v>
      </c>
      <c r="K14" s="7" t="s">
        <v>8</v>
      </c>
      <c r="L14" s="8" t="s">
        <v>9</v>
      </c>
      <c r="M14" s="9"/>
      <c r="N14" s="9" t="s">
        <v>15</v>
      </c>
      <c r="O14" s="10" t="s">
        <v>125</v>
      </c>
      <c r="P14" s="46" t="s">
        <v>124</v>
      </c>
      <c r="Q14" s="46" t="s">
        <v>123</v>
      </c>
      <c r="R14" s="18"/>
      <c r="S14" s="9" t="s">
        <v>10</v>
      </c>
    </row>
    <row r="15" spans="1:20" s="13" customFormat="1" ht="22.5" customHeight="1" x14ac:dyDescent="0.2">
      <c r="A15" s="24"/>
      <c r="B15" s="24"/>
      <c r="C15" s="22"/>
      <c r="D15" s="29" t="str">
        <f t="shared" ref="D15:D46" si="0">IF(C15="","",VLOOKUP(WEEKDAY(C15,2),Wochentag,2,FALSE))</f>
        <v/>
      </c>
      <c r="E15" s="23"/>
      <c r="F15" s="23"/>
      <c r="G15" s="23"/>
      <c r="H15" s="23"/>
      <c r="I15" s="23"/>
      <c r="J15" s="23"/>
      <c r="K15" s="23"/>
      <c r="L15" s="23"/>
      <c r="M15" s="43" t="str">
        <f t="shared" ref="M15:M45" si="1">IF(AND($C$5&gt;1,$C$7&gt;1),CONCATENATE($F$5," ",$F$7," ",S15),"")</f>
        <v/>
      </c>
      <c r="N15" s="11"/>
      <c r="O15" s="26"/>
      <c r="P15" s="30"/>
      <c r="Q15" s="57"/>
      <c r="R15" s="71" t="str">
        <f>IF($C$10="","",IF($C$15&gt;1,$C$10,""))</f>
        <v/>
      </c>
      <c r="S15" s="25"/>
      <c r="T15" s="47"/>
    </row>
    <row r="16" spans="1:20" s="13" customFormat="1" ht="25.5" customHeight="1" x14ac:dyDescent="0.2">
      <c r="A16" s="24"/>
      <c r="B16" s="24"/>
      <c r="C16" s="22"/>
      <c r="D16" s="29" t="str">
        <f t="shared" si="0"/>
        <v/>
      </c>
      <c r="E16" s="23"/>
      <c r="F16" s="23"/>
      <c r="G16" s="23"/>
      <c r="H16" s="23"/>
      <c r="I16" s="23"/>
      <c r="J16" s="23"/>
      <c r="K16" s="23"/>
      <c r="L16" s="23"/>
      <c r="M16" s="43" t="str">
        <f t="shared" si="1"/>
        <v/>
      </c>
      <c r="N16" s="11"/>
      <c r="O16" s="26"/>
      <c r="P16" s="30"/>
      <c r="Q16" s="56"/>
      <c r="R16" s="71" t="str">
        <f t="shared" ref="R16:R78" si="2">IF($C$10="","",IF($C$15&gt;1,$C$10,""))</f>
        <v/>
      </c>
      <c r="S16" s="25"/>
    </row>
    <row r="17" spans="1:19" s="13" customFormat="1" ht="25.5" customHeight="1" x14ac:dyDescent="0.2">
      <c r="A17" s="24"/>
      <c r="B17" s="24"/>
      <c r="C17" s="22"/>
      <c r="D17" s="29" t="str">
        <f t="shared" si="0"/>
        <v/>
      </c>
      <c r="E17" s="23"/>
      <c r="F17" s="23"/>
      <c r="G17" s="23"/>
      <c r="H17" s="23"/>
      <c r="I17" s="23"/>
      <c r="J17" s="23"/>
      <c r="K17" s="23"/>
      <c r="L17" s="23"/>
      <c r="M17" s="43" t="str">
        <f t="shared" si="1"/>
        <v/>
      </c>
      <c r="N17" s="11"/>
      <c r="O17" s="26"/>
      <c r="P17" s="30"/>
      <c r="Q17" s="56"/>
      <c r="R17" s="71" t="str">
        <f t="shared" si="2"/>
        <v/>
      </c>
      <c r="S17" s="25"/>
    </row>
    <row r="18" spans="1:19" s="13" customFormat="1" ht="25.5" customHeight="1" x14ac:dyDescent="0.2">
      <c r="A18" s="24"/>
      <c r="B18" s="24"/>
      <c r="C18" s="22"/>
      <c r="D18" s="29" t="str">
        <f t="shared" si="0"/>
        <v/>
      </c>
      <c r="E18" s="23"/>
      <c r="F18" s="23"/>
      <c r="G18" s="23"/>
      <c r="H18" s="23"/>
      <c r="I18" s="23"/>
      <c r="J18" s="23"/>
      <c r="K18" s="23"/>
      <c r="L18" s="23"/>
      <c r="M18" s="43" t="str">
        <f t="shared" si="1"/>
        <v/>
      </c>
      <c r="N18" s="11"/>
      <c r="O18" s="26"/>
      <c r="P18" s="30"/>
      <c r="Q18" s="56"/>
      <c r="R18" s="71" t="str">
        <f t="shared" si="2"/>
        <v/>
      </c>
      <c r="S18" s="25"/>
    </row>
    <row r="19" spans="1:19" s="13" customFormat="1" ht="25.5" customHeight="1" x14ac:dyDescent="0.2">
      <c r="A19" s="24"/>
      <c r="B19" s="24"/>
      <c r="C19" s="22"/>
      <c r="D19" s="29" t="str">
        <f t="shared" si="0"/>
        <v/>
      </c>
      <c r="E19" s="23"/>
      <c r="F19" s="23"/>
      <c r="G19" s="23"/>
      <c r="H19" s="23"/>
      <c r="I19" s="23"/>
      <c r="J19" s="23"/>
      <c r="K19" s="23"/>
      <c r="L19" s="23"/>
      <c r="M19" s="43" t="str">
        <f t="shared" si="1"/>
        <v/>
      </c>
      <c r="N19" s="11"/>
      <c r="O19" s="26"/>
      <c r="P19" s="30"/>
      <c r="Q19" s="56"/>
      <c r="R19" s="71" t="str">
        <f t="shared" si="2"/>
        <v/>
      </c>
      <c r="S19" s="25"/>
    </row>
    <row r="20" spans="1:19" s="13" customFormat="1" ht="25.5" customHeight="1" x14ac:dyDescent="0.2">
      <c r="A20" s="24"/>
      <c r="B20" s="24"/>
      <c r="C20" s="22"/>
      <c r="D20" s="29" t="str">
        <f t="shared" si="0"/>
        <v/>
      </c>
      <c r="E20" s="23"/>
      <c r="F20" s="23"/>
      <c r="G20" s="23"/>
      <c r="H20" s="23"/>
      <c r="I20" s="23"/>
      <c r="J20" s="23"/>
      <c r="K20" s="23"/>
      <c r="L20" s="23"/>
      <c r="M20" s="43" t="str">
        <f t="shared" si="1"/>
        <v/>
      </c>
      <c r="N20" s="11"/>
      <c r="O20" s="26"/>
      <c r="P20" s="30"/>
      <c r="Q20" s="56"/>
      <c r="R20" s="71" t="str">
        <f t="shared" si="2"/>
        <v/>
      </c>
      <c r="S20" s="25"/>
    </row>
    <row r="21" spans="1:19" s="13" customFormat="1" ht="25.5" customHeight="1" x14ac:dyDescent="0.2">
      <c r="A21" s="24"/>
      <c r="B21" s="24"/>
      <c r="C21" s="22"/>
      <c r="D21" s="29" t="str">
        <f t="shared" si="0"/>
        <v/>
      </c>
      <c r="E21" s="23"/>
      <c r="F21" s="23"/>
      <c r="G21" s="23"/>
      <c r="H21" s="23"/>
      <c r="I21" s="23"/>
      <c r="J21" s="23"/>
      <c r="K21" s="23"/>
      <c r="L21" s="23"/>
      <c r="M21" s="43" t="str">
        <f t="shared" si="1"/>
        <v/>
      </c>
      <c r="N21" s="11"/>
      <c r="O21" s="26"/>
      <c r="P21" s="30"/>
      <c r="Q21" s="56"/>
      <c r="R21" s="71" t="str">
        <f t="shared" si="2"/>
        <v/>
      </c>
      <c r="S21" s="25"/>
    </row>
    <row r="22" spans="1:19" s="13" customFormat="1" ht="25.5" customHeight="1" x14ac:dyDescent="0.2">
      <c r="A22" s="24"/>
      <c r="B22" s="24"/>
      <c r="C22" s="22"/>
      <c r="D22" s="29" t="str">
        <f t="shared" si="0"/>
        <v/>
      </c>
      <c r="E22" s="23"/>
      <c r="F22" s="23"/>
      <c r="G22" s="23"/>
      <c r="H22" s="23"/>
      <c r="I22" s="23"/>
      <c r="J22" s="23"/>
      <c r="K22" s="23"/>
      <c r="L22" s="23"/>
      <c r="M22" s="43" t="str">
        <f t="shared" si="1"/>
        <v/>
      </c>
      <c r="N22" s="11"/>
      <c r="O22" s="26"/>
      <c r="P22" s="30"/>
      <c r="Q22" s="56"/>
      <c r="R22" s="71" t="str">
        <f t="shared" si="2"/>
        <v/>
      </c>
      <c r="S22" s="25"/>
    </row>
    <row r="23" spans="1:19" s="13" customFormat="1" ht="25.5" customHeight="1" x14ac:dyDescent="0.2">
      <c r="A23" s="24"/>
      <c r="B23" s="24"/>
      <c r="C23" s="22"/>
      <c r="D23" s="29" t="str">
        <f t="shared" si="0"/>
        <v/>
      </c>
      <c r="E23" s="23"/>
      <c r="F23" s="23"/>
      <c r="G23" s="23"/>
      <c r="H23" s="23"/>
      <c r="I23" s="23"/>
      <c r="J23" s="23"/>
      <c r="K23" s="23"/>
      <c r="L23" s="23"/>
      <c r="M23" s="43" t="str">
        <f t="shared" si="1"/>
        <v/>
      </c>
      <c r="N23" s="11"/>
      <c r="O23" s="26"/>
      <c r="P23" s="30"/>
      <c r="Q23" s="56"/>
      <c r="R23" s="71" t="str">
        <f t="shared" si="2"/>
        <v/>
      </c>
      <c r="S23" s="25"/>
    </row>
    <row r="24" spans="1:19" s="13" customFormat="1" ht="25.5" customHeight="1" x14ac:dyDescent="0.2">
      <c r="A24" s="24"/>
      <c r="B24" s="24"/>
      <c r="C24" s="22"/>
      <c r="D24" s="29" t="str">
        <f t="shared" si="0"/>
        <v/>
      </c>
      <c r="E24" s="23"/>
      <c r="F24" s="23"/>
      <c r="G24" s="23"/>
      <c r="H24" s="23"/>
      <c r="I24" s="23"/>
      <c r="J24" s="23"/>
      <c r="K24" s="23"/>
      <c r="L24" s="23"/>
      <c r="M24" s="43" t="str">
        <f t="shared" si="1"/>
        <v/>
      </c>
      <c r="N24" s="11"/>
      <c r="O24" s="26"/>
      <c r="P24" s="30"/>
      <c r="Q24" s="56"/>
      <c r="R24" s="71" t="str">
        <f t="shared" si="2"/>
        <v/>
      </c>
      <c r="S24" s="25"/>
    </row>
    <row r="25" spans="1:19" s="13" customFormat="1" ht="25.5" customHeight="1" x14ac:dyDescent="0.2">
      <c r="A25" s="24"/>
      <c r="B25" s="24"/>
      <c r="C25" s="22"/>
      <c r="D25" s="29" t="str">
        <f t="shared" si="0"/>
        <v/>
      </c>
      <c r="E25" s="23"/>
      <c r="F25" s="23"/>
      <c r="G25" s="23"/>
      <c r="H25" s="23"/>
      <c r="I25" s="23"/>
      <c r="J25" s="23"/>
      <c r="K25" s="23"/>
      <c r="L25" s="23"/>
      <c r="M25" s="43" t="str">
        <f t="shared" si="1"/>
        <v/>
      </c>
      <c r="N25" s="11"/>
      <c r="O25" s="26"/>
      <c r="P25" s="30"/>
      <c r="Q25" s="56"/>
      <c r="R25" s="71" t="str">
        <f t="shared" si="2"/>
        <v/>
      </c>
      <c r="S25" s="25"/>
    </row>
    <row r="26" spans="1:19" s="13" customFormat="1" ht="25.5" customHeight="1" x14ac:dyDescent="0.2">
      <c r="A26" s="24"/>
      <c r="B26" s="24"/>
      <c r="C26" s="22"/>
      <c r="D26" s="29" t="str">
        <f t="shared" si="0"/>
        <v/>
      </c>
      <c r="E26" s="23"/>
      <c r="F26" s="23"/>
      <c r="G26" s="23"/>
      <c r="H26" s="23"/>
      <c r="I26" s="23"/>
      <c r="J26" s="23"/>
      <c r="K26" s="23"/>
      <c r="L26" s="23"/>
      <c r="M26" s="43" t="str">
        <f t="shared" si="1"/>
        <v/>
      </c>
      <c r="N26" s="11"/>
      <c r="O26" s="26"/>
      <c r="P26" s="30"/>
      <c r="Q26" s="56"/>
      <c r="R26" s="71" t="str">
        <f t="shared" si="2"/>
        <v/>
      </c>
      <c r="S26" s="25"/>
    </row>
    <row r="27" spans="1:19" s="13" customFormat="1" ht="25.5" customHeight="1" x14ac:dyDescent="0.2">
      <c r="A27" s="24"/>
      <c r="B27" s="24"/>
      <c r="C27" s="22"/>
      <c r="D27" s="29" t="str">
        <f t="shared" si="0"/>
        <v/>
      </c>
      <c r="E27" s="23"/>
      <c r="F27" s="23"/>
      <c r="G27" s="23"/>
      <c r="H27" s="23"/>
      <c r="I27" s="23"/>
      <c r="J27" s="23"/>
      <c r="K27" s="23"/>
      <c r="L27" s="23"/>
      <c r="M27" s="43" t="str">
        <f t="shared" si="1"/>
        <v/>
      </c>
      <c r="N27" s="11"/>
      <c r="O27" s="26"/>
      <c r="P27" s="30"/>
      <c r="Q27" s="56"/>
      <c r="R27" s="71" t="str">
        <f t="shared" si="2"/>
        <v/>
      </c>
      <c r="S27" s="25"/>
    </row>
    <row r="28" spans="1:19" s="13" customFormat="1" ht="25.5" customHeight="1" x14ac:dyDescent="0.2">
      <c r="A28" s="24"/>
      <c r="B28" s="24"/>
      <c r="C28" s="22"/>
      <c r="D28" s="29" t="str">
        <f t="shared" si="0"/>
        <v/>
      </c>
      <c r="E28" s="23"/>
      <c r="F28" s="23"/>
      <c r="G28" s="23"/>
      <c r="H28" s="23"/>
      <c r="I28" s="23"/>
      <c r="J28" s="23"/>
      <c r="K28" s="23"/>
      <c r="L28" s="23"/>
      <c r="M28" s="43" t="str">
        <f t="shared" si="1"/>
        <v/>
      </c>
      <c r="N28" s="11"/>
      <c r="O28" s="26"/>
      <c r="P28" s="30"/>
      <c r="Q28" s="56"/>
      <c r="R28" s="71" t="str">
        <f t="shared" si="2"/>
        <v/>
      </c>
      <c r="S28" s="25"/>
    </row>
    <row r="29" spans="1:19" s="13" customFormat="1" ht="25.5" customHeight="1" x14ac:dyDescent="0.2">
      <c r="A29" s="24"/>
      <c r="B29" s="24"/>
      <c r="C29" s="22"/>
      <c r="D29" s="29" t="str">
        <f t="shared" si="0"/>
        <v/>
      </c>
      <c r="E29" s="23"/>
      <c r="F29" s="23"/>
      <c r="G29" s="23"/>
      <c r="H29" s="23"/>
      <c r="I29" s="23"/>
      <c r="J29" s="23"/>
      <c r="K29" s="23"/>
      <c r="L29" s="23"/>
      <c r="M29" s="43" t="str">
        <f t="shared" si="1"/>
        <v/>
      </c>
      <c r="N29" s="11"/>
      <c r="O29" s="26"/>
      <c r="P29" s="30"/>
      <c r="Q29" s="56"/>
      <c r="R29" s="71" t="str">
        <f t="shared" si="2"/>
        <v/>
      </c>
      <c r="S29" s="25"/>
    </row>
    <row r="30" spans="1:19" s="13" customFormat="1" ht="25.5" customHeight="1" x14ac:dyDescent="0.2">
      <c r="A30" s="24"/>
      <c r="B30" s="24"/>
      <c r="C30" s="22"/>
      <c r="D30" s="29" t="str">
        <f t="shared" si="0"/>
        <v/>
      </c>
      <c r="E30" s="23"/>
      <c r="F30" s="23"/>
      <c r="G30" s="23"/>
      <c r="H30" s="23"/>
      <c r="I30" s="23"/>
      <c r="J30" s="23"/>
      <c r="K30" s="23"/>
      <c r="L30" s="23"/>
      <c r="M30" s="43" t="str">
        <f t="shared" si="1"/>
        <v/>
      </c>
      <c r="N30" s="11"/>
      <c r="O30" s="26"/>
      <c r="P30" s="30"/>
      <c r="Q30" s="56"/>
      <c r="R30" s="71" t="str">
        <f t="shared" si="2"/>
        <v/>
      </c>
      <c r="S30" s="25"/>
    </row>
    <row r="31" spans="1:19" s="13" customFormat="1" ht="25.5" customHeight="1" x14ac:dyDescent="0.2">
      <c r="A31" s="24"/>
      <c r="B31" s="24"/>
      <c r="C31" s="22"/>
      <c r="D31" s="29" t="str">
        <f t="shared" si="0"/>
        <v/>
      </c>
      <c r="E31" s="23"/>
      <c r="F31" s="23"/>
      <c r="G31" s="23"/>
      <c r="H31" s="23"/>
      <c r="I31" s="23"/>
      <c r="J31" s="23"/>
      <c r="K31" s="23"/>
      <c r="L31" s="23"/>
      <c r="M31" s="43" t="str">
        <f t="shared" si="1"/>
        <v/>
      </c>
      <c r="N31" s="11"/>
      <c r="O31" s="26"/>
      <c r="P31" s="30"/>
      <c r="Q31" s="56"/>
      <c r="R31" s="71" t="str">
        <f t="shared" si="2"/>
        <v/>
      </c>
      <c r="S31" s="25"/>
    </row>
    <row r="32" spans="1:19" s="13" customFormat="1" ht="25.5" customHeight="1" x14ac:dyDescent="0.2">
      <c r="A32" s="24"/>
      <c r="B32" s="24"/>
      <c r="C32" s="22"/>
      <c r="D32" s="29" t="str">
        <f t="shared" si="0"/>
        <v/>
      </c>
      <c r="E32" s="23"/>
      <c r="F32" s="23"/>
      <c r="G32" s="23"/>
      <c r="H32" s="23"/>
      <c r="I32" s="23"/>
      <c r="J32" s="23"/>
      <c r="K32" s="23"/>
      <c r="L32" s="23"/>
      <c r="M32" s="43" t="str">
        <f t="shared" si="1"/>
        <v/>
      </c>
      <c r="N32" s="11"/>
      <c r="O32" s="26"/>
      <c r="P32" s="30"/>
      <c r="Q32" s="56"/>
      <c r="R32" s="71" t="str">
        <f t="shared" si="2"/>
        <v/>
      </c>
      <c r="S32" s="25"/>
    </row>
    <row r="33" spans="1:20" s="13" customFormat="1" ht="25.5" customHeight="1" x14ac:dyDescent="0.2">
      <c r="A33" s="24"/>
      <c r="B33" s="24"/>
      <c r="C33" s="22"/>
      <c r="D33" s="29" t="str">
        <f t="shared" si="0"/>
        <v/>
      </c>
      <c r="E33" s="23"/>
      <c r="F33" s="23"/>
      <c r="G33" s="23"/>
      <c r="H33" s="23"/>
      <c r="I33" s="23"/>
      <c r="J33" s="23"/>
      <c r="K33" s="23"/>
      <c r="L33" s="23"/>
      <c r="M33" s="43" t="str">
        <f t="shared" si="1"/>
        <v/>
      </c>
      <c r="N33" s="11"/>
      <c r="O33" s="26"/>
      <c r="P33" s="30"/>
      <c r="Q33" s="56"/>
      <c r="R33" s="71" t="str">
        <f t="shared" si="2"/>
        <v/>
      </c>
      <c r="S33" s="25"/>
    </row>
    <row r="34" spans="1:20" s="13" customFormat="1" ht="25.5" customHeight="1" x14ac:dyDescent="0.2">
      <c r="A34" s="24"/>
      <c r="B34" s="24"/>
      <c r="C34" s="22"/>
      <c r="D34" s="29" t="str">
        <f t="shared" si="0"/>
        <v/>
      </c>
      <c r="E34" s="23"/>
      <c r="F34" s="23"/>
      <c r="G34" s="23"/>
      <c r="H34" s="23"/>
      <c r="I34" s="23"/>
      <c r="J34" s="23"/>
      <c r="K34" s="23"/>
      <c r="L34" s="23"/>
      <c r="M34" s="43" t="str">
        <f t="shared" si="1"/>
        <v/>
      </c>
      <c r="N34" s="11"/>
      <c r="O34" s="26"/>
      <c r="P34" s="30"/>
      <c r="Q34" s="56"/>
      <c r="R34" s="71" t="str">
        <f t="shared" si="2"/>
        <v/>
      </c>
      <c r="S34" s="25"/>
    </row>
    <row r="35" spans="1:20" s="13" customFormat="1" ht="25.5" customHeight="1" x14ac:dyDescent="0.2">
      <c r="A35" s="24"/>
      <c r="B35" s="24"/>
      <c r="C35" s="22"/>
      <c r="D35" s="29" t="str">
        <f t="shared" si="0"/>
        <v/>
      </c>
      <c r="E35" s="23"/>
      <c r="F35" s="23"/>
      <c r="G35" s="23"/>
      <c r="H35" s="23"/>
      <c r="I35" s="23"/>
      <c r="J35" s="23"/>
      <c r="K35" s="23"/>
      <c r="L35" s="23"/>
      <c r="M35" s="43" t="str">
        <f t="shared" si="1"/>
        <v/>
      </c>
      <c r="N35" s="11"/>
      <c r="O35" s="26"/>
      <c r="P35" s="30"/>
      <c r="Q35" s="56"/>
      <c r="R35" s="71" t="str">
        <f t="shared" si="2"/>
        <v/>
      </c>
      <c r="S35" s="25"/>
    </row>
    <row r="36" spans="1:20" s="13" customFormat="1" ht="25.5" customHeight="1" x14ac:dyDescent="0.2">
      <c r="A36" s="24"/>
      <c r="B36" s="24"/>
      <c r="C36" s="22"/>
      <c r="D36" s="29" t="str">
        <f t="shared" si="0"/>
        <v/>
      </c>
      <c r="E36" s="23"/>
      <c r="F36" s="23"/>
      <c r="G36" s="23"/>
      <c r="H36" s="23"/>
      <c r="I36" s="23"/>
      <c r="J36" s="23"/>
      <c r="K36" s="23"/>
      <c r="L36" s="23"/>
      <c r="M36" s="43" t="str">
        <f t="shared" si="1"/>
        <v/>
      </c>
      <c r="N36" s="11"/>
      <c r="O36" s="26"/>
      <c r="P36" s="30"/>
      <c r="Q36" s="56"/>
      <c r="R36" s="71" t="str">
        <f t="shared" si="2"/>
        <v/>
      </c>
      <c r="S36" s="25"/>
    </row>
    <row r="37" spans="1:20" s="13" customFormat="1" ht="25.5" customHeight="1" x14ac:dyDescent="0.2">
      <c r="A37" s="24"/>
      <c r="B37" s="24"/>
      <c r="C37" s="22"/>
      <c r="D37" s="29" t="str">
        <f t="shared" si="0"/>
        <v/>
      </c>
      <c r="E37" s="23"/>
      <c r="F37" s="23"/>
      <c r="G37" s="23"/>
      <c r="H37" s="23"/>
      <c r="I37" s="23"/>
      <c r="J37" s="23"/>
      <c r="K37" s="23"/>
      <c r="L37" s="23"/>
      <c r="M37" s="43" t="str">
        <f t="shared" si="1"/>
        <v/>
      </c>
      <c r="N37" s="11"/>
      <c r="O37" s="26"/>
      <c r="P37" s="30"/>
      <c r="Q37" s="56"/>
      <c r="R37" s="71" t="str">
        <f t="shared" si="2"/>
        <v/>
      </c>
      <c r="S37" s="25"/>
    </row>
    <row r="38" spans="1:20" s="13" customFormat="1" ht="25.5" customHeight="1" x14ac:dyDescent="0.2">
      <c r="A38" s="24"/>
      <c r="B38" s="24"/>
      <c r="C38" s="22"/>
      <c r="D38" s="29" t="str">
        <f t="shared" si="0"/>
        <v/>
      </c>
      <c r="E38" s="23"/>
      <c r="F38" s="23"/>
      <c r="G38" s="23"/>
      <c r="H38" s="23"/>
      <c r="I38" s="23"/>
      <c r="J38" s="23"/>
      <c r="K38" s="23"/>
      <c r="L38" s="23"/>
      <c r="M38" s="43" t="str">
        <f t="shared" si="1"/>
        <v/>
      </c>
      <c r="N38" s="11"/>
      <c r="O38" s="26"/>
      <c r="P38" s="30"/>
      <c r="Q38" s="56"/>
      <c r="R38" s="71" t="str">
        <f t="shared" si="2"/>
        <v/>
      </c>
      <c r="S38" s="25"/>
    </row>
    <row r="39" spans="1:20" s="13" customFormat="1" ht="25.5" customHeight="1" x14ac:dyDescent="0.2">
      <c r="A39" s="24"/>
      <c r="B39" s="24"/>
      <c r="C39" s="22"/>
      <c r="D39" s="29" t="str">
        <f t="shared" si="0"/>
        <v/>
      </c>
      <c r="E39" s="23"/>
      <c r="F39" s="23"/>
      <c r="G39" s="23"/>
      <c r="H39" s="23"/>
      <c r="I39" s="23"/>
      <c r="J39" s="23"/>
      <c r="K39" s="23"/>
      <c r="L39" s="23"/>
      <c r="M39" s="43" t="str">
        <f t="shared" si="1"/>
        <v/>
      </c>
      <c r="N39" s="11"/>
      <c r="O39" s="26"/>
      <c r="P39" s="30"/>
      <c r="Q39" s="56"/>
      <c r="R39" s="71" t="str">
        <f t="shared" si="2"/>
        <v/>
      </c>
      <c r="S39" s="25"/>
    </row>
    <row r="40" spans="1:20" s="13" customFormat="1" ht="25.5" customHeight="1" x14ac:dyDescent="0.2">
      <c r="A40" s="24"/>
      <c r="B40" s="24"/>
      <c r="C40" s="22"/>
      <c r="D40" s="29" t="str">
        <f t="shared" si="0"/>
        <v/>
      </c>
      <c r="E40" s="23"/>
      <c r="F40" s="23"/>
      <c r="G40" s="23"/>
      <c r="H40" s="23"/>
      <c r="I40" s="23"/>
      <c r="J40" s="23"/>
      <c r="K40" s="23"/>
      <c r="L40" s="23"/>
      <c r="M40" s="43" t="str">
        <f t="shared" si="1"/>
        <v/>
      </c>
      <c r="N40" s="11"/>
      <c r="O40" s="26"/>
      <c r="P40" s="30"/>
      <c r="Q40" s="56"/>
      <c r="R40" s="71" t="str">
        <f t="shared" si="2"/>
        <v/>
      </c>
      <c r="S40" s="25"/>
    </row>
    <row r="41" spans="1:20" s="13" customFormat="1" ht="25.5" customHeight="1" x14ac:dyDescent="0.2">
      <c r="A41" s="24"/>
      <c r="B41" s="24"/>
      <c r="C41" s="22"/>
      <c r="D41" s="29" t="str">
        <f t="shared" si="0"/>
        <v/>
      </c>
      <c r="E41" s="23"/>
      <c r="F41" s="23"/>
      <c r="G41" s="23"/>
      <c r="H41" s="23"/>
      <c r="I41" s="23"/>
      <c r="J41" s="23"/>
      <c r="K41" s="23"/>
      <c r="L41" s="23"/>
      <c r="M41" s="43" t="str">
        <f t="shared" si="1"/>
        <v/>
      </c>
      <c r="N41" s="11"/>
      <c r="O41" s="26"/>
      <c r="P41" s="30"/>
      <c r="Q41" s="56"/>
      <c r="R41" s="71" t="str">
        <f t="shared" si="2"/>
        <v/>
      </c>
      <c r="S41" s="25"/>
    </row>
    <row r="42" spans="1:20" s="13" customFormat="1" ht="25.5" customHeight="1" x14ac:dyDescent="0.2">
      <c r="A42" s="24"/>
      <c r="B42" s="24"/>
      <c r="C42" s="22"/>
      <c r="D42" s="29" t="str">
        <f t="shared" si="0"/>
        <v/>
      </c>
      <c r="E42" s="23"/>
      <c r="F42" s="23"/>
      <c r="G42" s="23"/>
      <c r="H42" s="23"/>
      <c r="I42" s="23"/>
      <c r="J42" s="23"/>
      <c r="K42" s="23"/>
      <c r="L42" s="23"/>
      <c r="M42" s="43" t="str">
        <f t="shared" si="1"/>
        <v/>
      </c>
      <c r="N42" s="11"/>
      <c r="O42" s="26"/>
      <c r="P42" s="30"/>
      <c r="Q42" s="56"/>
      <c r="R42" s="71" t="str">
        <f t="shared" si="2"/>
        <v/>
      </c>
      <c r="S42" s="25"/>
    </row>
    <row r="43" spans="1:20" s="13" customFormat="1" ht="25.5" customHeight="1" x14ac:dyDescent="0.2">
      <c r="A43" s="24"/>
      <c r="B43" s="24"/>
      <c r="C43" s="22"/>
      <c r="D43" s="29" t="str">
        <f t="shared" si="0"/>
        <v/>
      </c>
      <c r="E43" s="23"/>
      <c r="F43" s="23"/>
      <c r="G43" s="23"/>
      <c r="H43" s="23"/>
      <c r="I43" s="23"/>
      <c r="J43" s="23"/>
      <c r="K43" s="23"/>
      <c r="L43" s="23"/>
      <c r="M43" s="43" t="str">
        <f t="shared" si="1"/>
        <v/>
      </c>
      <c r="N43" s="11"/>
      <c r="O43" s="26"/>
      <c r="P43" s="30"/>
      <c r="Q43" s="56"/>
      <c r="R43" s="71" t="str">
        <f t="shared" si="2"/>
        <v/>
      </c>
      <c r="S43" s="25"/>
    </row>
    <row r="44" spans="1:20" s="13" customFormat="1" ht="25.5" customHeight="1" x14ac:dyDescent="0.2">
      <c r="A44" s="24"/>
      <c r="B44" s="24"/>
      <c r="C44" s="22"/>
      <c r="D44" s="29" t="str">
        <f t="shared" si="0"/>
        <v/>
      </c>
      <c r="E44" s="23"/>
      <c r="F44" s="23"/>
      <c r="G44" s="23"/>
      <c r="H44" s="23"/>
      <c r="I44" s="23"/>
      <c r="J44" s="23"/>
      <c r="K44" s="23"/>
      <c r="L44" s="23"/>
      <c r="M44" s="43" t="str">
        <f t="shared" si="1"/>
        <v/>
      </c>
      <c r="N44" s="11"/>
      <c r="O44" s="26"/>
      <c r="P44" s="30"/>
      <c r="Q44" s="56"/>
      <c r="R44" s="71" t="str">
        <f t="shared" si="2"/>
        <v/>
      </c>
      <c r="S44" s="25"/>
    </row>
    <row r="45" spans="1:20" s="13" customFormat="1" ht="25.5" customHeight="1" x14ac:dyDescent="0.2">
      <c r="A45" s="24"/>
      <c r="B45" s="24"/>
      <c r="C45" s="22"/>
      <c r="D45" s="29" t="str">
        <f t="shared" si="0"/>
        <v/>
      </c>
      <c r="E45" s="23"/>
      <c r="F45" s="23"/>
      <c r="G45" s="23"/>
      <c r="H45" s="23"/>
      <c r="I45" s="23"/>
      <c r="J45" s="23"/>
      <c r="K45" s="23"/>
      <c r="L45" s="23"/>
      <c r="M45" s="43" t="str">
        <f t="shared" si="1"/>
        <v/>
      </c>
      <c r="N45" s="11"/>
      <c r="O45" s="26"/>
      <c r="P45" s="30"/>
      <c r="Q45" s="56"/>
      <c r="R45" s="71" t="str">
        <f t="shared" si="2"/>
        <v/>
      </c>
      <c r="S45" s="25"/>
    </row>
    <row r="46" spans="1:20" s="13" customFormat="1" ht="22.5" customHeight="1" x14ac:dyDescent="0.2">
      <c r="A46" s="24"/>
      <c r="B46" s="24"/>
      <c r="C46" s="22"/>
      <c r="D46" s="29" t="str">
        <f t="shared" si="0"/>
        <v/>
      </c>
      <c r="E46" s="23"/>
      <c r="F46" s="23"/>
      <c r="G46" s="23"/>
      <c r="H46" s="23"/>
      <c r="I46" s="23"/>
      <c r="J46" s="23"/>
      <c r="K46" s="23"/>
      <c r="L46" s="23"/>
      <c r="M46" s="43" t="str">
        <f t="shared" ref="M46:M77" si="3">IF(AND($C$5&gt;1,$C$7&gt;1),CONCATENATE($F$5," ",$F$7," ",S46),"")</f>
        <v/>
      </c>
      <c r="N46" s="11"/>
      <c r="O46" s="26"/>
      <c r="P46" s="30"/>
      <c r="Q46" s="57"/>
      <c r="R46" s="71" t="str">
        <f t="shared" si="2"/>
        <v/>
      </c>
      <c r="S46" s="25"/>
      <c r="T46" s="47"/>
    </row>
    <row r="47" spans="1:20" s="13" customFormat="1" ht="22.5" customHeight="1" x14ac:dyDescent="0.2">
      <c r="A47" s="24"/>
      <c r="B47" s="24"/>
      <c r="C47" s="22"/>
      <c r="D47" s="29" t="str">
        <f t="shared" ref="D47:D78" si="4">IF(C47="","",VLOOKUP(WEEKDAY(C47,2),Wochentag,2,FALSE))</f>
        <v/>
      </c>
      <c r="E47" s="23"/>
      <c r="F47" s="23"/>
      <c r="G47" s="23"/>
      <c r="H47" s="23"/>
      <c r="I47" s="23"/>
      <c r="J47" s="23"/>
      <c r="K47" s="23"/>
      <c r="L47" s="23"/>
      <c r="M47" s="43" t="str">
        <f t="shared" si="3"/>
        <v/>
      </c>
      <c r="N47" s="11"/>
      <c r="O47" s="26"/>
      <c r="P47" s="30"/>
      <c r="Q47" s="57"/>
      <c r="R47" s="71" t="str">
        <f t="shared" si="2"/>
        <v/>
      </c>
      <c r="S47" s="25"/>
      <c r="T47" s="47"/>
    </row>
    <row r="48" spans="1:20" s="13" customFormat="1" ht="25.5" customHeight="1" x14ac:dyDescent="0.2">
      <c r="A48" s="24"/>
      <c r="B48" s="24"/>
      <c r="C48" s="22"/>
      <c r="D48" s="29" t="str">
        <f t="shared" si="4"/>
        <v/>
      </c>
      <c r="E48" s="23"/>
      <c r="F48" s="23"/>
      <c r="G48" s="23"/>
      <c r="H48" s="23"/>
      <c r="I48" s="23"/>
      <c r="J48" s="23"/>
      <c r="K48" s="23"/>
      <c r="L48" s="23"/>
      <c r="M48" s="43" t="str">
        <f t="shared" si="3"/>
        <v/>
      </c>
      <c r="N48" s="11"/>
      <c r="O48" s="26"/>
      <c r="P48" s="30"/>
      <c r="Q48" s="56"/>
      <c r="R48" s="71" t="str">
        <f t="shared" si="2"/>
        <v/>
      </c>
      <c r="S48" s="25"/>
    </row>
    <row r="49" spans="1:19" s="13" customFormat="1" ht="25.5" customHeight="1" x14ac:dyDescent="0.2">
      <c r="A49" s="24"/>
      <c r="B49" s="24"/>
      <c r="C49" s="22"/>
      <c r="D49" s="29" t="str">
        <f t="shared" si="4"/>
        <v/>
      </c>
      <c r="E49" s="23"/>
      <c r="F49" s="23"/>
      <c r="G49" s="23"/>
      <c r="H49" s="23"/>
      <c r="I49" s="23"/>
      <c r="J49" s="23"/>
      <c r="K49" s="23"/>
      <c r="L49" s="23"/>
      <c r="M49" s="43" t="str">
        <f t="shared" si="3"/>
        <v/>
      </c>
      <c r="N49" s="11"/>
      <c r="O49" s="26"/>
      <c r="P49" s="30"/>
      <c r="Q49" s="56"/>
      <c r="R49" s="71" t="str">
        <f t="shared" si="2"/>
        <v/>
      </c>
      <c r="S49" s="25"/>
    </row>
    <row r="50" spans="1:19" s="13" customFormat="1" ht="25.5" customHeight="1" x14ac:dyDescent="0.2">
      <c r="A50" s="24"/>
      <c r="B50" s="24"/>
      <c r="C50" s="22"/>
      <c r="D50" s="29" t="str">
        <f t="shared" si="4"/>
        <v/>
      </c>
      <c r="E50" s="23"/>
      <c r="F50" s="23"/>
      <c r="G50" s="23"/>
      <c r="H50" s="23"/>
      <c r="I50" s="23"/>
      <c r="J50" s="23"/>
      <c r="K50" s="23"/>
      <c r="L50" s="23"/>
      <c r="M50" s="43" t="str">
        <f t="shared" si="3"/>
        <v/>
      </c>
      <c r="N50" s="11"/>
      <c r="O50" s="26"/>
      <c r="P50" s="30"/>
      <c r="Q50" s="56"/>
      <c r="R50" s="71" t="str">
        <f t="shared" si="2"/>
        <v/>
      </c>
      <c r="S50" s="25"/>
    </row>
    <row r="51" spans="1:19" s="13" customFormat="1" ht="25.5" customHeight="1" x14ac:dyDescent="0.2">
      <c r="A51" s="24"/>
      <c r="B51" s="24"/>
      <c r="C51" s="22"/>
      <c r="D51" s="29" t="str">
        <f t="shared" si="4"/>
        <v/>
      </c>
      <c r="E51" s="23"/>
      <c r="F51" s="23"/>
      <c r="G51" s="23"/>
      <c r="H51" s="23"/>
      <c r="I51" s="23"/>
      <c r="J51" s="23"/>
      <c r="K51" s="23"/>
      <c r="L51" s="23"/>
      <c r="M51" s="43" t="str">
        <f t="shared" si="3"/>
        <v/>
      </c>
      <c r="N51" s="11"/>
      <c r="O51" s="26"/>
      <c r="P51" s="30"/>
      <c r="Q51" s="56"/>
      <c r="R51" s="71" t="str">
        <f t="shared" si="2"/>
        <v/>
      </c>
      <c r="S51" s="25"/>
    </row>
    <row r="52" spans="1:19" s="13" customFormat="1" ht="25.5" customHeight="1" x14ac:dyDescent="0.2">
      <c r="A52" s="24"/>
      <c r="B52" s="24"/>
      <c r="C52" s="22"/>
      <c r="D52" s="29" t="str">
        <f t="shared" si="4"/>
        <v/>
      </c>
      <c r="E52" s="23"/>
      <c r="F52" s="23"/>
      <c r="G52" s="23"/>
      <c r="H52" s="23"/>
      <c r="I52" s="23"/>
      <c r="J52" s="23"/>
      <c r="K52" s="23"/>
      <c r="L52" s="23"/>
      <c r="M52" s="43" t="str">
        <f t="shared" si="3"/>
        <v/>
      </c>
      <c r="N52" s="11"/>
      <c r="O52" s="26"/>
      <c r="P52" s="30"/>
      <c r="Q52" s="56"/>
      <c r="R52" s="71" t="str">
        <f t="shared" si="2"/>
        <v/>
      </c>
      <c r="S52" s="25"/>
    </row>
    <row r="53" spans="1:19" s="13" customFormat="1" ht="25.5" customHeight="1" x14ac:dyDescent="0.2">
      <c r="A53" s="24"/>
      <c r="B53" s="24"/>
      <c r="C53" s="22"/>
      <c r="D53" s="29" t="str">
        <f t="shared" si="4"/>
        <v/>
      </c>
      <c r="E53" s="23"/>
      <c r="F53" s="23"/>
      <c r="G53" s="23"/>
      <c r="H53" s="23"/>
      <c r="I53" s="23"/>
      <c r="J53" s="23"/>
      <c r="K53" s="23"/>
      <c r="L53" s="23"/>
      <c r="M53" s="43" t="str">
        <f t="shared" si="3"/>
        <v/>
      </c>
      <c r="N53" s="11"/>
      <c r="O53" s="26"/>
      <c r="P53" s="30"/>
      <c r="Q53" s="56"/>
      <c r="R53" s="71" t="str">
        <f t="shared" si="2"/>
        <v/>
      </c>
      <c r="S53" s="25"/>
    </row>
    <row r="54" spans="1:19" s="13" customFormat="1" ht="25.5" customHeight="1" x14ac:dyDescent="0.2">
      <c r="A54" s="24"/>
      <c r="B54" s="24"/>
      <c r="C54" s="22"/>
      <c r="D54" s="29" t="str">
        <f t="shared" si="4"/>
        <v/>
      </c>
      <c r="E54" s="23"/>
      <c r="F54" s="23"/>
      <c r="G54" s="23"/>
      <c r="H54" s="23"/>
      <c r="I54" s="23"/>
      <c r="J54" s="23"/>
      <c r="K54" s="23"/>
      <c r="L54" s="23"/>
      <c r="M54" s="43" t="str">
        <f t="shared" si="3"/>
        <v/>
      </c>
      <c r="N54" s="11"/>
      <c r="O54" s="26"/>
      <c r="P54" s="30"/>
      <c r="Q54" s="56"/>
      <c r="R54" s="71" t="str">
        <f t="shared" si="2"/>
        <v/>
      </c>
      <c r="S54" s="25"/>
    </row>
    <row r="55" spans="1:19" s="13" customFormat="1" ht="25.5" customHeight="1" x14ac:dyDescent="0.2">
      <c r="A55" s="24"/>
      <c r="B55" s="24"/>
      <c r="C55" s="22"/>
      <c r="D55" s="29" t="str">
        <f t="shared" si="4"/>
        <v/>
      </c>
      <c r="E55" s="23"/>
      <c r="F55" s="23"/>
      <c r="G55" s="23"/>
      <c r="H55" s="23"/>
      <c r="I55" s="23"/>
      <c r="J55" s="23"/>
      <c r="K55" s="23"/>
      <c r="L55" s="23"/>
      <c r="M55" s="43" t="str">
        <f t="shared" si="3"/>
        <v/>
      </c>
      <c r="N55" s="11"/>
      <c r="O55" s="26"/>
      <c r="P55" s="30"/>
      <c r="Q55" s="56"/>
      <c r="R55" s="71" t="str">
        <f t="shared" si="2"/>
        <v/>
      </c>
      <c r="S55" s="25"/>
    </row>
    <row r="56" spans="1:19" s="13" customFormat="1" ht="25.5" customHeight="1" x14ac:dyDescent="0.2">
      <c r="A56" s="24"/>
      <c r="B56" s="24"/>
      <c r="C56" s="22"/>
      <c r="D56" s="29" t="str">
        <f t="shared" si="4"/>
        <v/>
      </c>
      <c r="E56" s="23"/>
      <c r="F56" s="23"/>
      <c r="G56" s="23"/>
      <c r="H56" s="23"/>
      <c r="I56" s="23"/>
      <c r="J56" s="23"/>
      <c r="K56" s="23"/>
      <c r="L56" s="23"/>
      <c r="M56" s="43" t="str">
        <f t="shared" si="3"/>
        <v/>
      </c>
      <c r="N56" s="11"/>
      <c r="O56" s="26"/>
      <c r="P56" s="30"/>
      <c r="Q56" s="56"/>
      <c r="R56" s="71" t="str">
        <f t="shared" si="2"/>
        <v/>
      </c>
      <c r="S56" s="25"/>
    </row>
    <row r="57" spans="1:19" s="13" customFormat="1" ht="25.5" customHeight="1" x14ac:dyDescent="0.2">
      <c r="A57" s="24"/>
      <c r="B57" s="24"/>
      <c r="C57" s="22"/>
      <c r="D57" s="29" t="str">
        <f t="shared" si="4"/>
        <v/>
      </c>
      <c r="E57" s="23"/>
      <c r="F57" s="23"/>
      <c r="G57" s="23"/>
      <c r="H57" s="23"/>
      <c r="I57" s="23"/>
      <c r="J57" s="23"/>
      <c r="K57" s="23"/>
      <c r="L57" s="23"/>
      <c r="M57" s="43" t="str">
        <f t="shared" si="3"/>
        <v/>
      </c>
      <c r="N57" s="11"/>
      <c r="O57" s="26"/>
      <c r="P57" s="30"/>
      <c r="Q57" s="56"/>
      <c r="R57" s="71" t="str">
        <f t="shared" si="2"/>
        <v/>
      </c>
      <c r="S57" s="25"/>
    </row>
    <row r="58" spans="1:19" s="13" customFormat="1" ht="25.5" customHeight="1" x14ac:dyDescent="0.2">
      <c r="A58" s="24"/>
      <c r="B58" s="24"/>
      <c r="C58" s="22"/>
      <c r="D58" s="29" t="str">
        <f t="shared" si="4"/>
        <v/>
      </c>
      <c r="E58" s="23"/>
      <c r="F58" s="23"/>
      <c r="G58" s="23"/>
      <c r="H58" s="23"/>
      <c r="I58" s="23"/>
      <c r="J58" s="23"/>
      <c r="K58" s="23"/>
      <c r="L58" s="23"/>
      <c r="M58" s="43" t="str">
        <f t="shared" si="3"/>
        <v/>
      </c>
      <c r="N58" s="11"/>
      <c r="O58" s="26"/>
      <c r="P58" s="30"/>
      <c r="Q58" s="56"/>
      <c r="R58" s="71" t="str">
        <f t="shared" si="2"/>
        <v/>
      </c>
      <c r="S58" s="25"/>
    </row>
    <row r="59" spans="1:19" s="13" customFormat="1" ht="25.5" customHeight="1" x14ac:dyDescent="0.2">
      <c r="A59" s="24"/>
      <c r="B59" s="24"/>
      <c r="C59" s="22"/>
      <c r="D59" s="29" t="str">
        <f t="shared" si="4"/>
        <v/>
      </c>
      <c r="E59" s="23"/>
      <c r="F59" s="23"/>
      <c r="G59" s="23"/>
      <c r="H59" s="23"/>
      <c r="I59" s="23"/>
      <c r="J59" s="23"/>
      <c r="K59" s="23"/>
      <c r="L59" s="23"/>
      <c r="M59" s="43" t="str">
        <f t="shared" si="3"/>
        <v/>
      </c>
      <c r="N59" s="11"/>
      <c r="O59" s="26"/>
      <c r="P59" s="30"/>
      <c r="Q59" s="56"/>
      <c r="R59" s="71" t="str">
        <f t="shared" si="2"/>
        <v/>
      </c>
      <c r="S59" s="25"/>
    </row>
    <row r="60" spans="1:19" s="13" customFormat="1" ht="25.5" customHeight="1" x14ac:dyDescent="0.2">
      <c r="A60" s="24"/>
      <c r="B60" s="24"/>
      <c r="C60" s="22"/>
      <c r="D60" s="29" t="str">
        <f t="shared" si="4"/>
        <v/>
      </c>
      <c r="E60" s="23"/>
      <c r="F60" s="23"/>
      <c r="G60" s="23"/>
      <c r="H60" s="23"/>
      <c r="I60" s="23"/>
      <c r="J60" s="23"/>
      <c r="K60" s="23"/>
      <c r="L60" s="23"/>
      <c r="M60" s="43" t="str">
        <f t="shared" si="3"/>
        <v/>
      </c>
      <c r="N60" s="11"/>
      <c r="O60" s="26"/>
      <c r="P60" s="30"/>
      <c r="Q60" s="56"/>
      <c r="R60" s="71" t="str">
        <f t="shared" si="2"/>
        <v/>
      </c>
      <c r="S60" s="25"/>
    </row>
    <row r="61" spans="1:19" s="13" customFormat="1" ht="25.5" customHeight="1" x14ac:dyDescent="0.2">
      <c r="A61" s="24"/>
      <c r="B61" s="24"/>
      <c r="C61" s="22"/>
      <c r="D61" s="29" t="str">
        <f t="shared" si="4"/>
        <v/>
      </c>
      <c r="E61" s="23"/>
      <c r="F61" s="23"/>
      <c r="G61" s="23"/>
      <c r="H61" s="23"/>
      <c r="I61" s="23"/>
      <c r="J61" s="23"/>
      <c r="K61" s="23"/>
      <c r="L61" s="23"/>
      <c r="M61" s="43" t="str">
        <f t="shared" si="3"/>
        <v/>
      </c>
      <c r="N61" s="11"/>
      <c r="O61" s="26"/>
      <c r="P61" s="30"/>
      <c r="Q61" s="56"/>
      <c r="R61" s="71" t="str">
        <f t="shared" si="2"/>
        <v/>
      </c>
      <c r="S61" s="25"/>
    </row>
    <row r="62" spans="1:19" s="13" customFormat="1" ht="25.5" customHeight="1" x14ac:dyDescent="0.2">
      <c r="A62" s="24"/>
      <c r="B62" s="24"/>
      <c r="C62" s="22"/>
      <c r="D62" s="29" t="str">
        <f t="shared" si="4"/>
        <v/>
      </c>
      <c r="E62" s="23"/>
      <c r="F62" s="23"/>
      <c r="G62" s="23"/>
      <c r="H62" s="23"/>
      <c r="I62" s="23"/>
      <c r="J62" s="23"/>
      <c r="K62" s="23"/>
      <c r="L62" s="23"/>
      <c r="M62" s="43" t="str">
        <f t="shared" si="3"/>
        <v/>
      </c>
      <c r="N62" s="11"/>
      <c r="O62" s="26"/>
      <c r="P62" s="30"/>
      <c r="Q62" s="56"/>
      <c r="R62" s="71" t="str">
        <f t="shared" si="2"/>
        <v/>
      </c>
      <c r="S62" s="25"/>
    </row>
    <row r="63" spans="1:19" s="13" customFormat="1" ht="25.5" customHeight="1" x14ac:dyDescent="0.2">
      <c r="A63" s="24"/>
      <c r="B63" s="24"/>
      <c r="C63" s="22"/>
      <c r="D63" s="29" t="str">
        <f t="shared" si="4"/>
        <v/>
      </c>
      <c r="E63" s="23"/>
      <c r="F63" s="23"/>
      <c r="G63" s="23"/>
      <c r="H63" s="23"/>
      <c r="I63" s="23"/>
      <c r="J63" s="23"/>
      <c r="K63" s="23"/>
      <c r="L63" s="23"/>
      <c r="M63" s="43" t="str">
        <f t="shared" si="3"/>
        <v/>
      </c>
      <c r="N63" s="11"/>
      <c r="O63" s="26"/>
      <c r="P63" s="30"/>
      <c r="Q63" s="56"/>
      <c r="R63" s="71" t="str">
        <f t="shared" si="2"/>
        <v/>
      </c>
      <c r="S63" s="25"/>
    </row>
    <row r="64" spans="1:19" s="13" customFormat="1" ht="25.5" customHeight="1" x14ac:dyDescent="0.2">
      <c r="A64" s="24"/>
      <c r="B64" s="24"/>
      <c r="C64" s="22"/>
      <c r="D64" s="29" t="str">
        <f t="shared" si="4"/>
        <v/>
      </c>
      <c r="E64" s="23"/>
      <c r="F64" s="23"/>
      <c r="G64" s="23"/>
      <c r="H64" s="23"/>
      <c r="I64" s="23"/>
      <c r="J64" s="23"/>
      <c r="K64" s="23"/>
      <c r="L64" s="23"/>
      <c r="M64" s="43" t="str">
        <f t="shared" si="3"/>
        <v/>
      </c>
      <c r="N64" s="11"/>
      <c r="O64" s="26"/>
      <c r="P64" s="30"/>
      <c r="Q64" s="56"/>
      <c r="R64" s="71" t="str">
        <f t="shared" si="2"/>
        <v/>
      </c>
      <c r="S64" s="25"/>
    </row>
    <row r="65" spans="1:20" s="13" customFormat="1" ht="25.5" customHeight="1" x14ac:dyDescent="0.2">
      <c r="A65" s="24"/>
      <c r="B65" s="24"/>
      <c r="C65" s="22"/>
      <c r="D65" s="29" t="str">
        <f t="shared" si="4"/>
        <v/>
      </c>
      <c r="E65" s="23"/>
      <c r="F65" s="23"/>
      <c r="G65" s="23"/>
      <c r="H65" s="23"/>
      <c r="I65" s="23"/>
      <c r="J65" s="23"/>
      <c r="K65" s="23"/>
      <c r="L65" s="23"/>
      <c r="M65" s="43" t="str">
        <f t="shared" si="3"/>
        <v/>
      </c>
      <c r="N65" s="11"/>
      <c r="O65" s="26"/>
      <c r="P65" s="30"/>
      <c r="Q65" s="56"/>
      <c r="R65" s="71" t="str">
        <f t="shared" si="2"/>
        <v/>
      </c>
      <c r="S65" s="25"/>
    </row>
    <row r="66" spans="1:20" s="13" customFormat="1" ht="25.5" customHeight="1" x14ac:dyDescent="0.2">
      <c r="A66" s="24"/>
      <c r="B66" s="24"/>
      <c r="C66" s="22"/>
      <c r="D66" s="29" t="str">
        <f t="shared" si="4"/>
        <v/>
      </c>
      <c r="E66" s="23"/>
      <c r="F66" s="23"/>
      <c r="G66" s="23"/>
      <c r="H66" s="23"/>
      <c r="I66" s="23"/>
      <c r="J66" s="23"/>
      <c r="K66" s="23"/>
      <c r="L66" s="23"/>
      <c r="M66" s="43" t="str">
        <f t="shared" si="3"/>
        <v/>
      </c>
      <c r="N66" s="11"/>
      <c r="O66" s="26"/>
      <c r="P66" s="30"/>
      <c r="Q66" s="56"/>
      <c r="R66" s="71" t="str">
        <f t="shared" si="2"/>
        <v/>
      </c>
      <c r="S66" s="25"/>
    </row>
    <row r="67" spans="1:20" s="13" customFormat="1" ht="25.5" customHeight="1" x14ac:dyDescent="0.2">
      <c r="A67" s="24"/>
      <c r="B67" s="24"/>
      <c r="C67" s="22"/>
      <c r="D67" s="29" t="str">
        <f t="shared" si="4"/>
        <v/>
      </c>
      <c r="E67" s="23"/>
      <c r="F67" s="23"/>
      <c r="G67" s="23"/>
      <c r="H67" s="23"/>
      <c r="I67" s="23"/>
      <c r="J67" s="23"/>
      <c r="K67" s="23"/>
      <c r="L67" s="23"/>
      <c r="M67" s="43" t="str">
        <f t="shared" si="3"/>
        <v/>
      </c>
      <c r="N67" s="11"/>
      <c r="O67" s="26"/>
      <c r="P67" s="30"/>
      <c r="Q67" s="56"/>
      <c r="R67" s="71" t="str">
        <f t="shared" si="2"/>
        <v/>
      </c>
      <c r="S67" s="25"/>
    </row>
    <row r="68" spans="1:20" s="13" customFormat="1" ht="25.5" customHeight="1" x14ac:dyDescent="0.2">
      <c r="A68" s="24"/>
      <c r="B68" s="24"/>
      <c r="C68" s="22"/>
      <c r="D68" s="29" t="str">
        <f t="shared" si="4"/>
        <v/>
      </c>
      <c r="E68" s="23"/>
      <c r="F68" s="23"/>
      <c r="G68" s="23"/>
      <c r="H68" s="23"/>
      <c r="I68" s="23"/>
      <c r="J68" s="23"/>
      <c r="K68" s="23"/>
      <c r="L68" s="23"/>
      <c r="M68" s="43" t="str">
        <f t="shared" si="3"/>
        <v/>
      </c>
      <c r="N68" s="11"/>
      <c r="O68" s="26"/>
      <c r="P68" s="30"/>
      <c r="Q68" s="56"/>
      <c r="R68" s="71" t="str">
        <f t="shared" si="2"/>
        <v/>
      </c>
      <c r="S68" s="25"/>
    </row>
    <row r="69" spans="1:20" s="13" customFormat="1" ht="25.5" customHeight="1" x14ac:dyDescent="0.2">
      <c r="A69" s="24"/>
      <c r="B69" s="24"/>
      <c r="C69" s="22"/>
      <c r="D69" s="29" t="str">
        <f t="shared" si="4"/>
        <v/>
      </c>
      <c r="E69" s="23"/>
      <c r="F69" s="23"/>
      <c r="G69" s="23"/>
      <c r="H69" s="23"/>
      <c r="I69" s="23"/>
      <c r="J69" s="23"/>
      <c r="K69" s="23"/>
      <c r="L69" s="23"/>
      <c r="M69" s="43" t="str">
        <f t="shared" si="3"/>
        <v/>
      </c>
      <c r="N69" s="11"/>
      <c r="O69" s="26"/>
      <c r="P69" s="30"/>
      <c r="Q69" s="56"/>
      <c r="R69" s="71" t="str">
        <f t="shared" si="2"/>
        <v/>
      </c>
      <c r="S69" s="25"/>
    </row>
    <row r="70" spans="1:20" s="13" customFormat="1" ht="25.5" customHeight="1" x14ac:dyDescent="0.2">
      <c r="A70" s="24"/>
      <c r="B70" s="24"/>
      <c r="C70" s="22"/>
      <c r="D70" s="29" t="str">
        <f t="shared" si="4"/>
        <v/>
      </c>
      <c r="E70" s="23"/>
      <c r="F70" s="23"/>
      <c r="G70" s="23"/>
      <c r="H70" s="23"/>
      <c r="I70" s="23"/>
      <c r="J70" s="23"/>
      <c r="K70" s="23"/>
      <c r="L70" s="23"/>
      <c r="M70" s="43" t="str">
        <f t="shared" si="3"/>
        <v/>
      </c>
      <c r="N70" s="11"/>
      <c r="O70" s="26"/>
      <c r="P70" s="30"/>
      <c r="Q70" s="56"/>
      <c r="R70" s="71" t="str">
        <f t="shared" si="2"/>
        <v/>
      </c>
      <c r="S70" s="25"/>
    </row>
    <row r="71" spans="1:20" s="13" customFormat="1" ht="25.5" customHeight="1" x14ac:dyDescent="0.2">
      <c r="A71" s="24"/>
      <c r="B71" s="24"/>
      <c r="C71" s="22"/>
      <c r="D71" s="29" t="str">
        <f t="shared" si="4"/>
        <v/>
      </c>
      <c r="E71" s="23"/>
      <c r="F71" s="23"/>
      <c r="G71" s="23"/>
      <c r="H71" s="23"/>
      <c r="I71" s="23"/>
      <c r="J71" s="23"/>
      <c r="K71" s="23"/>
      <c r="L71" s="23"/>
      <c r="M71" s="43" t="str">
        <f t="shared" si="3"/>
        <v/>
      </c>
      <c r="N71" s="11"/>
      <c r="O71" s="26"/>
      <c r="P71" s="30"/>
      <c r="Q71" s="56"/>
      <c r="R71" s="71" t="str">
        <f t="shared" si="2"/>
        <v/>
      </c>
      <c r="S71" s="25"/>
    </row>
    <row r="72" spans="1:20" s="13" customFormat="1" ht="25.5" customHeight="1" x14ac:dyDescent="0.2">
      <c r="A72" s="24"/>
      <c r="B72" s="24"/>
      <c r="C72" s="22"/>
      <c r="D72" s="29" t="str">
        <f t="shared" si="4"/>
        <v/>
      </c>
      <c r="E72" s="23"/>
      <c r="F72" s="23"/>
      <c r="G72" s="23"/>
      <c r="H72" s="23"/>
      <c r="I72" s="23"/>
      <c r="J72" s="23"/>
      <c r="K72" s="23"/>
      <c r="L72" s="23"/>
      <c r="M72" s="43" t="str">
        <f t="shared" si="3"/>
        <v/>
      </c>
      <c r="N72" s="11"/>
      <c r="O72" s="26"/>
      <c r="P72" s="30"/>
      <c r="Q72" s="56"/>
      <c r="R72" s="71" t="str">
        <f t="shared" si="2"/>
        <v/>
      </c>
      <c r="S72" s="25"/>
    </row>
    <row r="73" spans="1:20" s="13" customFormat="1" ht="25.5" customHeight="1" x14ac:dyDescent="0.2">
      <c r="A73" s="24"/>
      <c r="B73" s="24"/>
      <c r="C73" s="22"/>
      <c r="D73" s="29" t="str">
        <f t="shared" si="4"/>
        <v/>
      </c>
      <c r="E73" s="23"/>
      <c r="F73" s="23"/>
      <c r="G73" s="23"/>
      <c r="H73" s="23"/>
      <c r="I73" s="23"/>
      <c r="J73" s="23"/>
      <c r="K73" s="23"/>
      <c r="L73" s="23"/>
      <c r="M73" s="43" t="str">
        <f t="shared" si="3"/>
        <v/>
      </c>
      <c r="N73" s="11"/>
      <c r="O73" s="26"/>
      <c r="P73" s="30"/>
      <c r="Q73" s="56"/>
      <c r="R73" s="71" t="str">
        <f t="shared" si="2"/>
        <v/>
      </c>
      <c r="S73" s="25"/>
    </row>
    <row r="74" spans="1:20" s="13" customFormat="1" ht="25.5" customHeight="1" x14ac:dyDescent="0.2">
      <c r="A74" s="24"/>
      <c r="B74" s="24"/>
      <c r="C74" s="22"/>
      <c r="D74" s="29" t="str">
        <f t="shared" si="4"/>
        <v/>
      </c>
      <c r="E74" s="23"/>
      <c r="F74" s="23"/>
      <c r="G74" s="23"/>
      <c r="H74" s="23"/>
      <c r="I74" s="23"/>
      <c r="J74" s="23"/>
      <c r="K74" s="23"/>
      <c r="L74" s="23"/>
      <c r="M74" s="43" t="str">
        <f t="shared" si="3"/>
        <v/>
      </c>
      <c r="N74" s="11"/>
      <c r="O74" s="26"/>
      <c r="P74" s="30"/>
      <c r="Q74" s="56"/>
      <c r="R74" s="71" t="str">
        <f t="shared" si="2"/>
        <v/>
      </c>
      <c r="S74" s="25"/>
    </row>
    <row r="75" spans="1:20" s="13" customFormat="1" ht="25.5" customHeight="1" x14ac:dyDescent="0.2">
      <c r="A75" s="24"/>
      <c r="B75" s="24"/>
      <c r="C75" s="22"/>
      <c r="D75" s="29" t="str">
        <f t="shared" si="4"/>
        <v/>
      </c>
      <c r="E75" s="23"/>
      <c r="F75" s="23"/>
      <c r="G75" s="23"/>
      <c r="H75" s="23"/>
      <c r="I75" s="23"/>
      <c r="J75" s="23"/>
      <c r="K75" s="23"/>
      <c r="L75" s="23"/>
      <c r="M75" s="43" t="str">
        <f t="shared" si="3"/>
        <v/>
      </c>
      <c r="N75" s="11"/>
      <c r="O75" s="26"/>
      <c r="P75" s="30"/>
      <c r="Q75" s="56"/>
      <c r="R75" s="71" t="str">
        <f t="shared" si="2"/>
        <v/>
      </c>
      <c r="S75" s="25"/>
    </row>
    <row r="76" spans="1:20" s="13" customFormat="1" ht="25.5" customHeight="1" x14ac:dyDescent="0.2">
      <c r="A76" s="24"/>
      <c r="B76" s="24"/>
      <c r="C76" s="22"/>
      <c r="D76" s="29" t="str">
        <f t="shared" si="4"/>
        <v/>
      </c>
      <c r="E76" s="23"/>
      <c r="F76" s="23"/>
      <c r="G76" s="23"/>
      <c r="H76" s="23"/>
      <c r="I76" s="23"/>
      <c r="J76" s="23"/>
      <c r="K76" s="23"/>
      <c r="L76" s="23"/>
      <c r="M76" s="43" t="str">
        <f t="shared" si="3"/>
        <v/>
      </c>
      <c r="N76" s="11"/>
      <c r="O76" s="26"/>
      <c r="P76" s="30"/>
      <c r="Q76" s="56"/>
      <c r="R76" s="71" t="str">
        <f t="shared" si="2"/>
        <v/>
      </c>
      <c r="S76" s="25"/>
    </row>
    <row r="77" spans="1:20" s="13" customFormat="1" ht="25.5" customHeight="1" x14ac:dyDescent="0.2">
      <c r="A77" s="24"/>
      <c r="B77" s="24"/>
      <c r="C77" s="22"/>
      <c r="D77" s="29" t="str">
        <f t="shared" si="4"/>
        <v/>
      </c>
      <c r="E77" s="23"/>
      <c r="F77" s="23"/>
      <c r="G77" s="23"/>
      <c r="H77" s="23"/>
      <c r="I77" s="23"/>
      <c r="J77" s="23"/>
      <c r="K77" s="23"/>
      <c r="L77" s="23"/>
      <c r="M77" s="43" t="str">
        <f t="shared" si="3"/>
        <v/>
      </c>
      <c r="N77" s="11"/>
      <c r="O77" s="26"/>
      <c r="P77" s="30"/>
      <c r="Q77" s="56"/>
      <c r="R77" s="71" t="str">
        <f t="shared" si="2"/>
        <v/>
      </c>
      <c r="S77" s="25"/>
    </row>
    <row r="78" spans="1:20" s="13" customFormat="1" ht="22.5" customHeight="1" x14ac:dyDescent="0.2">
      <c r="A78" s="24"/>
      <c r="B78" s="24"/>
      <c r="C78" s="22"/>
      <c r="D78" s="29" t="str">
        <f t="shared" si="4"/>
        <v/>
      </c>
      <c r="E78" s="23"/>
      <c r="F78" s="23"/>
      <c r="G78" s="23"/>
      <c r="H78" s="23"/>
      <c r="I78" s="23"/>
      <c r="J78" s="23"/>
      <c r="K78" s="23"/>
      <c r="L78" s="23"/>
      <c r="M78" s="43" t="str">
        <f>IF(AND($C$5&gt;1,$C$7&gt;1),CONCATENATE($F$5," ",$F$7," ",S78),"")</f>
        <v/>
      </c>
      <c r="N78" s="11"/>
      <c r="O78" s="26"/>
      <c r="P78" s="30"/>
      <c r="Q78" s="57"/>
      <c r="R78" s="71" t="str">
        <f t="shared" si="2"/>
        <v/>
      </c>
      <c r="S78" s="25"/>
      <c r="T78" s="47"/>
    </row>
    <row r="79" spans="1:20" x14ac:dyDescent="0.2">
      <c r="C79" s="12"/>
      <c r="O79" s="1"/>
      <c r="P79" s="1"/>
      <c r="Q79" s="1"/>
      <c r="R79" s="1"/>
    </row>
    <row r="80" spans="1:20" x14ac:dyDescent="0.2">
      <c r="C80" s="12"/>
      <c r="M80" s="13"/>
      <c r="N80" s="13"/>
      <c r="O80" s="13"/>
      <c r="P80" s="19"/>
      <c r="Q80" s="19"/>
      <c r="R80" s="19"/>
      <c r="S80" s="13"/>
    </row>
    <row r="81" spans="2:19" x14ac:dyDescent="0.2">
      <c r="C81" s="14"/>
      <c r="D81"/>
      <c r="F81" s="14"/>
      <c r="G81"/>
      <c r="I81" s="14"/>
      <c r="J81"/>
      <c r="L81" s="14"/>
      <c r="M81"/>
      <c r="N81"/>
      <c r="P81" s="19"/>
      <c r="Q81" s="19"/>
      <c r="R81" s="19"/>
      <c r="S81"/>
    </row>
    <row r="82" spans="2:19" x14ac:dyDescent="0.2">
      <c r="P82" s="19"/>
      <c r="Q82" s="19"/>
      <c r="R82" s="19"/>
    </row>
    <row r="83" spans="2:19" ht="14.25" x14ac:dyDescent="0.2">
      <c r="P83" s="20"/>
      <c r="Q83" s="20"/>
      <c r="R83" s="20"/>
    </row>
    <row r="84" spans="2:19" ht="14.25" x14ac:dyDescent="0.2">
      <c r="B84" s="15"/>
    </row>
    <row r="91" spans="2:19" ht="14.25" x14ac:dyDescent="0.2">
      <c r="P91" s="21"/>
      <c r="Q91" s="21"/>
      <c r="R91" s="21"/>
    </row>
    <row r="92" spans="2:19" ht="14.25" x14ac:dyDescent="0.2">
      <c r="B92" s="15"/>
    </row>
  </sheetData>
  <sheetProtection algorithmName="SHA-512" hashValue="RvNLbKVMDOiiTntg7dOcGQ2VKtxiQcLw7KagYxElErWBkWoPIY5sPt6Mv/KdEtWXftnK06U/fKWaAXifz7cwnQ==" saltValue="0nTwS71JSGlaTNI4Aw8mxg==" spinCount="100000" sheet="1" selectLockedCells="1" sort="0" autoFilter="0"/>
  <autoFilter ref="A14:E14" xr:uid="{9E6F3F40-C004-44AB-9E80-867A74EF4E92}"/>
  <mergeCells count="11">
    <mergeCell ref="H12:K12"/>
    <mergeCell ref="P2:S10"/>
    <mergeCell ref="C11:L11"/>
    <mergeCell ref="C5:E5"/>
    <mergeCell ref="C9:E9"/>
    <mergeCell ref="P11:R12"/>
    <mergeCell ref="C10:E10"/>
    <mergeCell ref="C7:E7"/>
    <mergeCell ref="B2:L2"/>
    <mergeCell ref="C6:E6"/>
    <mergeCell ref="C8:E8"/>
  </mergeCells>
  <conditionalFormatting sqref="A15:A78">
    <cfRule type="expression" dxfId="25" priority="14" stopIfTrue="1">
      <formula>AND($B15&lt;&gt;"",$A15="")</formula>
    </cfRule>
  </conditionalFormatting>
  <conditionalFormatting sqref="B6">
    <cfRule type="expression" dxfId="24" priority="26" stopIfTrue="1">
      <formula>$C$5="xxx Anderer"</formula>
    </cfRule>
  </conditionalFormatting>
  <conditionalFormatting sqref="B8">
    <cfRule type="expression" dxfId="23" priority="22" stopIfTrue="1">
      <formula>$C$7="xx Andere"</formula>
    </cfRule>
  </conditionalFormatting>
  <conditionalFormatting sqref="B5:E5">
    <cfRule type="expression" dxfId="22" priority="24" stopIfTrue="1">
      <formula>$C$5="xxx Anderer"</formula>
    </cfRule>
  </conditionalFormatting>
  <conditionalFormatting sqref="B7:E7">
    <cfRule type="expression" dxfId="21" priority="20" stopIfTrue="1">
      <formula>$C$7="xx Andere"</formula>
    </cfRule>
  </conditionalFormatting>
  <conditionalFormatting sqref="C15:C78">
    <cfRule type="expression" dxfId="20" priority="13" stopIfTrue="1">
      <formula>AND($B15&lt;&gt;"",$C15="")</formula>
    </cfRule>
  </conditionalFormatting>
  <conditionalFormatting sqref="C5:E5">
    <cfRule type="expression" dxfId="19" priority="8" stopIfTrue="1">
      <formula>$C$5=""</formula>
    </cfRule>
    <cfRule type="expression" dxfId="18" priority="23" stopIfTrue="1">
      <formula>$C$5="xxx Anderer"</formula>
    </cfRule>
    <cfRule type="expression" dxfId="17" priority="27" stopIfTrue="1">
      <formula>$C$5="xxx Andere"</formula>
    </cfRule>
  </conditionalFormatting>
  <conditionalFormatting sqref="C6:E6">
    <cfRule type="expression" dxfId="16" priority="19" stopIfTrue="1">
      <formula>$C$5="xxx Anderer"</formula>
    </cfRule>
    <cfRule type="expression" dxfId="15" priority="28" stopIfTrue="1">
      <formula>$C$5="xxx Andere"</formula>
    </cfRule>
  </conditionalFormatting>
  <conditionalFormatting sqref="C7:E7">
    <cfRule type="expression" dxfId="14" priority="7" stopIfTrue="1">
      <formula>$C$7=""</formula>
    </cfRule>
    <cfRule type="expression" dxfId="13" priority="11" stopIfTrue="1">
      <formula>AND($C$5&lt;&gt;"",$C$7="")</formula>
    </cfRule>
  </conditionalFormatting>
  <conditionalFormatting sqref="C8:E8">
    <cfRule type="expression" dxfId="12" priority="21" stopIfTrue="1">
      <formula>$C$7="xx Andere"</formula>
    </cfRule>
    <cfRule type="expression" dxfId="11" priority="25" stopIfTrue="1">
      <formula>$C$7="xx Ander+$F$8r"</formula>
    </cfRule>
  </conditionalFormatting>
  <conditionalFormatting sqref="C9:E9">
    <cfRule type="expression" dxfId="10" priority="6" stopIfTrue="1">
      <formula>$C$9=""</formula>
    </cfRule>
    <cfRule type="expression" dxfId="9" priority="10" stopIfTrue="1">
      <formula>AND($C$5&lt;&gt;"",$C$7&lt;&gt;"",$C$9="")</formula>
    </cfRule>
  </conditionalFormatting>
  <conditionalFormatting sqref="C10:E10">
    <cfRule type="expression" dxfId="8" priority="5" stopIfTrue="1">
      <formula>$C$10=""</formula>
    </cfRule>
    <cfRule type="expression" dxfId="7" priority="9" stopIfTrue="1">
      <formula>AND($C$5&lt;&gt;"",$C$7&lt;&gt;"",$C$9&lt;&gt;"",$C$10="")</formula>
    </cfRule>
  </conditionalFormatting>
  <conditionalFormatting sqref="E15:F78">
    <cfRule type="expression" dxfId="6" priority="2">
      <formula>OR($B15="Arnoldus-Turnhalle",$B15="kl.  Gymnasiums-Turnhalle")</formula>
    </cfRule>
  </conditionalFormatting>
  <conditionalFormatting sqref="E15:H78 K15:L78">
    <cfRule type="expression" dxfId="5" priority="1">
      <formula>$B15="James-Krüss-Turnhalle"</formula>
    </cfRule>
  </conditionalFormatting>
  <conditionalFormatting sqref="E15:L78">
    <cfRule type="expression" dxfId="4" priority="3">
      <formula>OR($B15="Rathausturnhalle",$B15="gr. Gymnasiums-Turnhalle")</formula>
    </cfRule>
  </conditionalFormatting>
  <conditionalFormatting sqref="O15:O78">
    <cfRule type="expression" dxfId="3" priority="18" stopIfTrue="1">
      <formula>AND($B15&lt;&gt;"",$O$15="")</formula>
    </cfRule>
  </conditionalFormatting>
  <conditionalFormatting sqref="P15:P78">
    <cfRule type="expression" dxfId="2" priority="17" stopIfTrue="1">
      <formula>AND($B15&lt;&gt;"",$P15="")</formula>
    </cfRule>
  </conditionalFormatting>
  <conditionalFormatting sqref="Q15:Q78">
    <cfRule type="expression" dxfId="1" priority="29" stopIfTrue="1">
      <formula>AND($B15&lt;&gt;"",$Q15="")</formula>
    </cfRule>
  </conditionalFormatting>
  <conditionalFormatting sqref="S15:S78">
    <cfRule type="expression" dxfId="0" priority="30" stopIfTrue="1">
      <formula>AND($B15&lt;&gt;"",$S15="")</formula>
    </cfRule>
  </conditionalFormatting>
  <dataValidations count="8">
    <dataValidation type="date" showInputMessage="1" showErrorMessage="1" errorTitle="Datum" error="Format: tt.mm.jj_x000a_Reservierung nur mit einer Vorlaufzeit von einer Woche !_x000a_Reservierungen die größer 1 Jahr in der Zukunft liegen, sind nicht möglich !" sqref="C15:C78" xr:uid="{5F461C6D-A932-42F0-A660-181D3823FAA9}">
      <formula1>TODAY()+7</formula1>
      <formula2>TODAY()+372</formula2>
    </dataValidation>
    <dataValidation type="time" allowBlank="1" showInputMessage="1" showErrorMessage="1" error="Eingabe Format:_x000a_ss:mm" sqref="E15:L78" xr:uid="{9C1EDE57-1E7B-42FF-B51F-79022DA0D7C0}">
      <formula1>0.291666666666667</formula1>
      <formula2>0.916666666666667</formula2>
    </dataValidation>
    <dataValidation type="list" allowBlank="1" showInputMessage="1" showErrorMessage="1" sqref="B15:B78" xr:uid="{0F2FC1B0-C118-4F49-B7D4-09C4957321EA}">
      <formula1>Halle</formula1>
    </dataValidation>
    <dataValidation type="list" allowBlank="1" showInputMessage="1" showErrorMessage="1" sqref="C5:E5" xr:uid="{EF75B59B-21C9-4335-B758-124F883062A3}">
      <formula1>Verein</formula1>
    </dataValidation>
    <dataValidation type="list" allowBlank="1" showInputMessage="1" showErrorMessage="1" sqref="C7:E7" xr:uid="{A010C7C9-E66E-48E0-8E57-409192B0CB7F}">
      <formula1>Abteil</formula1>
    </dataValidation>
    <dataValidation type="list" allowBlank="1" showInputMessage="1" showErrorMessage="1" sqref="A15:A78" xr:uid="{E60DE3E9-C7CE-4251-8BA1-327F3E4A8405}">
      <formula1>Antragart</formula1>
    </dataValidation>
    <dataValidation type="list" allowBlank="1" showInputMessage="1" showErrorMessage="1" sqref="S15:S78" xr:uid="{B890CC18-95FD-4530-B853-3E1DF0A46050}">
      <formula1>VeranArt</formula1>
    </dataValidation>
    <dataValidation type="date" operator="greaterThanOrEqual" allowBlank="1" showInputMessage="1" showErrorMessage="1" error="Datum kann nicht vor dem heutigen Datum liegen" sqref="C10:E10" xr:uid="{B4DF5614-0E37-4CDF-BE73-CE437F00A551}">
      <formula1>TODAY()</formula1>
    </dataValidation>
  </dataValidations>
  <hyperlinks>
    <hyperlink ref="H12:K12" r:id="rId1" display="Link zur aktuellen Hallenbelegung" xr:uid="{34DFF999-A07A-4A3A-81F4-4DA5B29715AD}"/>
  </hyperlinks>
  <pageMargins left="0.78740157499999996" right="0.78740157499999996" top="0.984251969" bottom="0.984251969" header="0.4921259845" footer="0.4921259845"/>
  <pageSetup paperSize="9" scale="17" orientation="landscape" r:id="rId2"/>
  <headerFooter alignWithMargins="0"/>
  <ignoredErrors>
    <ignoredError sqref="F5 F7" evalError="1"/>
  </ignoredErrors>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242CD-81F1-4CBC-967A-8949AC001AED}">
  <sheetPr codeName="Tabelle2"/>
  <dimension ref="A1:X29"/>
  <sheetViews>
    <sheetView workbookViewId="0">
      <selection activeCell="F2" sqref="F2:H2"/>
    </sheetView>
  </sheetViews>
  <sheetFormatPr baseColWidth="10" defaultRowHeight="12.75" x14ac:dyDescent="0.2"/>
  <cols>
    <col min="2" max="2" width="23.42578125" bestFit="1" customWidth="1"/>
    <col min="6" max="6" width="26.7109375" customWidth="1"/>
    <col min="7" max="7" width="24.85546875" customWidth="1"/>
    <col min="9" max="10" width="20.85546875" bestFit="1" customWidth="1"/>
    <col min="11" max="11" width="20.85546875" customWidth="1"/>
    <col min="12" max="12" width="17.28515625" bestFit="1" customWidth="1"/>
    <col min="13" max="17" width="5.85546875" customWidth="1"/>
    <col min="18" max="18" width="5.7109375" customWidth="1"/>
    <col min="19" max="19" width="17" bestFit="1" customWidth="1"/>
    <col min="20" max="20" width="13" style="1" customWidth="1"/>
  </cols>
  <sheetData>
    <row r="1" spans="1:24" s="98" customFormat="1" ht="25.5" x14ac:dyDescent="0.2">
      <c r="A1" s="98" t="s">
        <v>22</v>
      </c>
      <c r="B1" s="98" t="s">
        <v>40</v>
      </c>
      <c r="C1" s="99" t="s">
        <v>23</v>
      </c>
      <c r="F1" s="101"/>
      <c r="G1" s="101"/>
      <c r="H1" s="99"/>
      <c r="I1" s="99" t="s">
        <v>39</v>
      </c>
      <c r="J1" s="99" t="s">
        <v>131</v>
      </c>
      <c r="K1" s="99" t="s">
        <v>132</v>
      </c>
      <c r="L1" s="99" t="s">
        <v>108</v>
      </c>
      <c r="M1" s="99" t="s">
        <v>142</v>
      </c>
      <c r="N1" s="99" t="s">
        <v>64</v>
      </c>
      <c r="O1" s="99" t="s">
        <v>146</v>
      </c>
      <c r="P1" s="99" t="s">
        <v>147</v>
      </c>
      <c r="Q1" s="99" t="s">
        <v>148</v>
      </c>
      <c r="R1" s="99" t="s">
        <v>149</v>
      </c>
      <c r="S1" s="99" t="s">
        <v>151</v>
      </c>
      <c r="T1" s="99"/>
      <c r="U1" s="100" t="s">
        <v>54</v>
      </c>
      <c r="W1" s="102"/>
      <c r="X1" s="102"/>
    </row>
    <row r="2" spans="1:24" s="13" customFormat="1" ht="21" customHeight="1" x14ac:dyDescent="0.2">
      <c r="A2" s="87" t="s">
        <v>19</v>
      </c>
      <c r="B2" s="87" t="e">
        <f>IF(AND(OR(ZV_GGi="alle",ZV_GGi="GGi"),VLOOKUP(Sportart,Abteil2,7,FALSE)&lt;&gt;0),"gr. Gymnasiums-Turnhalle","")</f>
        <v>#N/A</v>
      </c>
      <c r="D2" s="35"/>
      <c r="E2" s="68" t="s">
        <v>31</v>
      </c>
      <c r="F2" s="123" t="e">
        <f ca="1">CONCATENATE(YEAR(TODAY()),F3,F4,F5,F6,"_",F7,"_",F8,"_",F9)</f>
        <v>#N/A</v>
      </c>
      <c r="G2" s="123"/>
      <c r="H2" s="123"/>
      <c r="I2" s="91" t="s">
        <v>41</v>
      </c>
      <c r="J2" s="92" t="s">
        <v>80</v>
      </c>
      <c r="K2" s="93" t="s">
        <v>133</v>
      </c>
      <c r="L2" s="72" t="s">
        <v>69</v>
      </c>
      <c r="M2" s="73" t="s">
        <v>56</v>
      </c>
      <c r="N2" s="103"/>
      <c r="O2" s="103"/>
      <c r="P2" s="103"/>
      <c r="Q2" s="103" t="s">
        <v>150</v>
      </c>
      <c r="R2" s="103" t="s">
        <v>150</v>
      </c>
      <c r="S2" s="74"/>
      <c r="T2" s="103"/>
      <c r="U2" s="82" t="s">
        <v>17</v>
      </c>
      <c r="V2" s="2"/>
      <c r="W2" s="19"/>
      <c r="X2" s="19"/>
    </row>
    <row r="3" spans="1:24" x14ac:dyDescent="0.2">
      <c r="A3" s="88" t="s">
        <v>91</v>
      </c>
      <c r="B3" s="88" t="e">
        <f>IF(AND(OR(ZV_GGi="alle",ZV_GGi="GGi"),VLOOKUP(Sportart,Abteil2,6,FALSE)&lt;&gt;0),"kl.  Gymnasiums-Turnhalle","")</f>
        <v>#N/A</v>
      </c>
      <c r="C3" s="50">
        <f ca="1">TODAY()+7</f>
        <v>46285</v>
      </c>
      <c r="D3" s="1"/>
      <c r="E3" s="52" t="s">
        <v>32</v>
      </c>
      <c r="F3" s="1" t="str">
        <f>IF(MONTH(Antrag_Turnhallenbelegung!C10)&lt;=9,CONCATENATE(0,MONTH(Antrag_Turnhallenbelegung!C10)),MONTH(Antrag_Turnhallenbelegung!C10))</f>
        <v>01</v>
      </c>
      <c r="G3" s="1"/>
      <c r="H3" s="53"/>
      <c r="I3" s="77" t="s">
        <v>42</v>
      </c>
      <c r="J3" s="1" t="s">
        <v>81</v>
      </c>
      <c r="K3" s="94" t="s">
        <v>134</v>
      </c>
      <c r="L3" s="75" t="s">
        <v>106</v>
      </c>
      <c r="M3" s="49" t="s">
        <v>107</v>
      </c>
      <c r="N3" s="104" t="s">
        <v>150</v>
      </c>
      <c r="O3" s="104" t="s">
        <v>150</v>
      </c>
      <c r="P3" s="104" t="s">
        <v>150</v>
      </c>
      <c r="Q3" s="104" t="s">
        <v>150</v>
      </c>
      <c r="R3" s="104" t="s">
        <v>150</v>
      </c>
      <c r="S3" s="76"/>
      <c r="T3" s="31"/>
      <c r="U3" s="83" t="s">
        <v>94</v>
      </c>
      <c r="V3" s="2"/>
      <c r="W3" s="16"/>
      <c r="X3" s="16"/>
    </row>
    <row r="4" spans="1:24" x14ac:dyDescent="0.2">
      <c r="A4" s="88" t="s">
        <v>20</v>
      </c>
      <c r="B4" s="89" t="e">
        <f>IF(AND(OR(ZV_GGi="alle",ZV_GGi="GGi"),VLOOKUP(Sportart,Abteil2,5,FALSE)&lt;&gt;0),"Arnoldus-Turnhalle","")</f>
        <v>#N/A</v>
      </c>
      <c r="C4" s="31" t="s">
        <v>24</v>
      </c>
      <c r="D4" s="1"/>
      <c r="E4" s="52" t="s">
        <v>7</v>
      </c>
      <c r="F4" s="1" t="str">
        <f>IF(DAY(Antrag_Turnhallenbelegung!C10)&lt;=9,CONCATENATE(0,DAY(Antrag_Turnhallenbelegung!C10)),DAY(Antrag_Turnhallenbelegung!C10))</f>
        <v>00</v>
      </c>
      <c r="G4" s="1"/>
      <c r="H4" s="53"/>
      <c r="I4" s="77" t="s">
        <v>43</v>
      </c>
      <c r="J4" s="1" t="s">
        <v>82</v>
      </c>
      <c r="K4" s="94" t="s">
        <v>134</v>
      </c>
      <c r="L4" s="75" t="s">
        <v>113</v>
      </c>
      <c r="M4" s="49" t="s">
        <v>114</v>
      </c>
      <c r="N4" s="104"/>
      <c r="O4" s="104" t="s">
        <v>150</v>
      </c>
      <c r="P4" s="104"/>
      <c r="Q4" s="104"/>
      <c r="R4" s="104"/>
      <c r="S4" s="65"/>
      <c r="T4" s="31"/>
      <c r="U4" s="83" t="s">
        <v>26</v>
      </c>
      <c r="V4" s="2"/>
      <c r="W4" s="16"/>
      <c r="X4" s="16"/>
    </row>
    <row r="5" spans="1:24" x14ac:dyDescent="0.2">
      <c r="A5" s="90" t="s">
        <v>25</v>
      </c>
      <c r="B5" s="89" t="e">
        <f>IF(AND(OR(ZV_GGi="alle",ZV_GGi="GGi"),VLOOKUP(Sportart,Abteil2,3,FALSE)&lt;&gt;0),"Rathausturnhalle","")</f>
        <v>#N/A</v>
      </c>
      <c r="C5" s="50">
        <f ca="1">TODAY()+372</f>
        <v>46650</v>
      </c>
      <c r="D5" s="1"/>
      <c r="E5" s="52" t="s">
        <v>33</v>
      </c>
      <c r="F5" s="1">
        <f ca="1">IF(HOUR(NOW())&lt;=9,CONCATENATE(0,HOUR(NOW())),HOUR(NOW()))</f>
        <v>14</v>
      </c>
      <c r="G5" s="1"/>
      <c r="H5" s="1"/>
      <c r="I5" s="77" t="s">
        <v>44</v>
      </c>
      <c r="J5" s="1" t="s">
        <v>83</v>
      </c>
      <c r="K5" s="94" t="s">
        <v>134</v>
      </c>
      <c r="L5" s="75" t="s">
        <v>92</v>
      </c>
      <c r="M5" s="49" t="s">
        <v>93</v>
      </c>
      <c r="N5" s="104"/>
      <c r="O5" s="104"/>
      <c r="P5" s="104" t="s">
        <v>150</v>
      </c>
      <c r="Q5" s="104" t="s">
        <v>150</v>
      </c>
      <c r="R5" s="104" t="s">
        <v>150</v>
      </c>
      <c r="S5" s="65"/>
      <c r="T5" s="31"/>
      <c r="U5" s="83" t="s">
        <v>27</v>
      </c>
      <c r="V5" s="2"/>
      <c r="W5" s="16"/>
      <c r="X5" s="16"/>
    </row>
    <row r="6" spans="1:24" x14ac:dyDescent="0.2">
      <c r="B6" s="90" t="e">
        <f>IF(AND(OR(ZV_GGi="alle",ZV_GGi="GGi"),VLOOKUP(Sportart,Abteil2,4,FALSE)&lt;&gt;0),"James-Krüss-Turnhalle","")</f>
        <v>#N/A</v>
      </c>
      <c r="C6" s="1"/>
      <c r="D6" s="1"/>
      <c r="E6" s="31" t="s">
        <v>34</v>
      </c>
      <c r="F6" s="1" t="str">
        <f ca="1">IF(MINUTE(NOW())&lt;=9,CONCATENATE(0,MINUTE(NOW())),MINUTE(NOW()))</f>
        <v>07</v>
      </c>
      <c r="G6" s="1"/>
      <c r="H6" s="1"/>
      <c r="I6" s="78" t="s">
        <v>45</v>
      </c>
      <c r="J6" s="1" t="s">
        <v>14</v>
      </c>
      <c r="K6" s="94" t="s">
        <v>133</v>
      </c>
      <c r="L6" s="75" t="s">
        <v>128</v>
      </c>
      <c r="M6" s="27" t="s">
        <v>129</v>
      </c>
      <c r="N6" s="104"/>
      <c r="O6" s="35"/>
      <c r="P6" s="104" t="s">
        <v>150</v>
      </c>
      <c r="Q6" s="104" t="s">
        <v>150</v>
      </c>
      <c r="R6" s="104" t="s">
        <v>150</v>
      </c>
      <c r="S6" s="65"/>
      <c r="U6" s="84" t="s">
        <v>0</v>
      </c>
      <c r="V6" s="2"/>
      <c r="W6" s="16"/>
      <c r="X6" s="16"/>
    </row>
    <row r="7" spans="1:24" x14ac:dyDescent="0.2">
      <c r="B7" s="49"/>
      <c r="C7" s="1"/>
      <c r="D7" s="1"/>
      <c r="E7" s="31" t="s">
        <v>39</v>
      </c>
      <c r="F7" s="27" t="e">
        <f>VLOOKUP(Antrag_Turnhallenbelegung!C5,Verein1,2,FALSE)</f>
        <v>#N/A</v>
      </c>
      <c r="G7" s="1"/>
      <c r="H7" s="1"/>
      <c r="I7" s="78" t="s">
        <v>13</v>
      </c>
      <c r="J7" s="1" t="s">
        <v>46</v>
      </c>
      <c r="K7" s="94" t="s">
        <v>133</v>
      </c>
      <c r="L7" s="75" t="s">
        <v>70</v>
      </c>
      <c r="M7" s="49" t="s">
        <v>57</v>
      </c>
      <c r="N7" s="104"/>
      <c r="O7" s="104"/>
      <c r="P7" s="104" t="s">
        <v>150</v>
      </c>
      <c r="Q7" s="104" t="s">
        <v>150</v>
      </c>
      <c r="R7" s="104" t="s">
        <v>150</v>
      </c>
      <c r="S7" s="65"/>
      <c r="T7" s="31"/>
      <c r="U7" s="83" t="s">
        <v>28</v>
      </c>
      <c r="V7" s="2"/>
      <c r="W7" s="16"/>
      <c r="X7" s="16"/>
    </row>
    <row r="8" spans="1:24" x14ac:dyDescent="0.2">
      <c r="E8" s="52" t="s">
        <v>126</v>
      </c>
      <c r="F8" s="27" t="e">
        <f>VLOOKUP(Antrag_Turnhallenbelegung!C7,Abteil1,2,FALSE)</f>
        <v>#N/A</v>
      </c>
      <c r="I8" s="78" t="s">
        <v>48</v>
      </c>
      <c r="J8" s="1" t="s">
        <v>49</v>
      </c>
      <c r="K8" s="94" t="s">
        <v>133</v>
      </c>
      <c r="L8" s="75" t="s">
        <v>71</v>
      </c>
      <c r="M8" s="49" t="s">
        <v>58</v>
      </c>
      <c r="N8" s="104" t="s">
        <v>150</v>
      </c>
      <c r="O8" s="104" t="s">
        <v>150</v>
      </c>
      <c r="P8" s="104" t="s">
        <v>150</v>
      </c>
      <c r="Q8" s="104" t="s">
        <v>150</v>
      </c>
      <c r="R8" s="104" t="s">
        <v>150</v>
      </c>
      <c r="S8" s="76"/>
      <c r="T8" s="31"/>
      <c r="U8" s="85" t="s">
        <v>38</v>
      </c>
    </row>
    <row r="9" spans="1:24" x14ac:dyDescent="0.2">
      <c r="E9" s="52" t="s">
        <v>127</v>
      </c>
      <c r="F9" s="27">
        <f>Antrag_Turnhallenbelegung!C9</f>
        <v>0</v>
      </c>
      <c r="I9" s="78" t="s">
        <v>50</v>
      </c>
      <c r="J9" s="1" t="s">
        <v>84</v>
      </c>
      <c r="K9" s="94" t="s">
        <v>134</v>
      </c>
      <c r="L9" s="77" t="s">
        <v>99</v>
      </c>
      <c r="M9" s="27" t="s">
        <v>100</v>
      </c>
      <c r="N9" s="35" t="s">
        <v>150</v>
      </c>
      <c r="O9" s="35" t="s">
        <v>150</v>
      </c>
      <c r="P9" s="35" t="s">
        <v>150</v>
      </c>
      <c r="Q9" s="35" t="s">
        <v>150</v>
      </c>
      <c r="R9" s="35" t="s">
        <v>150</v>
      </c>
      <c r="S9" s="76"/>
      <c r="U9" s="86" t="s">
        <v>55</v>
      </c>
    </row>
    <row r="10" spans="1:24" x14ac:dyDescent="0.2">
      <c r="F10" s="27"/>
      <c r="I10" s="78" t="s">
        <v>51</v>
      </c>
      <c r="J10" s="1" t="s">
        <v>85</v>
      </c>
      <c r="K10" s="94" t="s">
        <v>134</v>
      </c>
      <c r="L10" s="78" t="s">
        <v>95</v>
      </c>
      <c r="M10" s="27" t="s">
        <v>96</v>
      </c>
      <c r="N10" s="35" t="s">
        <v>150</v>
      </c>
      <c r="O10" s="35" t="s">
        <v>150</v>
      </c>
      <c r="P10" s="35" t="s">
        <v>150</v>
      </c>
      <c r="Q10" s="35" t="s">
        <v>150</v>
      </c>
      <c r="R10" s="35" t="s">
        <v>150</v>
      </c>
      <c r="S10" s="76"/>
    </row>
    <row r="11" spans="1:24" x14ac:dyDescent="0.2">
      <c r="A11" s="48" t="s">
        <v>115</v>
      </c>
      <c r="F11" s="27"/>
      <c r="I11" s="78" t="s">
        <v>52</v>
      </c>
      <c r="J11" s="1" t="s">
        <v>86</v>
      </c>
      <c r="K11" s="94" t="s">
        <v>134</v>
      </c>
      <c r="L11" s="75" t="s">
        <v>72</v>
      </c>
      <c r="M11" s="49" t="s">
        <v>59</v>
      </c>
      <c r="N11" s="104" t="s">
        <v>150</v>
      </c>
      <c r="O11" s="104" t="s">
        <v>150</v>
      </c>
      <c r="P11" s="104" t="s">
        <v>150</v>
      </c>
      <c r="Q11" s="104" t="s">
        <v>150</v>
      </c>
      <c r="R11" s="104" t="s">
        <v>150</v>
      </c>
      <c r="S11" s="76"/>
      <c r="T11" s="31"/>
    </row>
    <row r="12" spans="1:24" x14ac:dyDescent="0.2">
      <c r="A12" s="62"/>
      <c r="B12" s="63"/>
      <c r="F12" s="49"/>
      <c r="I12" s="78" t="s">
        <v>53</v>
      </c>
      <c r="J12" s="1" t="s">
        <v>87</v>
      </c>
      <c r="K12" s="94" t="s">
        <v>134</v>
      </c>
      <c r="L12" s="75" t="s">
        <v>97</v>
      </c>
      <c r="M12" s="49" t="s">
        <v>98</v>
      </c>
      <c r="N12" s="104" t="s">
        <v>150</v>
      </c>
      <c r="O12" s="104" t="s">
        <v>150</v>
      </c>
      <c r="P12" s="104" t="s">
        <v>150</v>
      </c>
      <c r="Q12" s="104" t="s">
        <v>150</v>
      </c>
      <c r="R12" s="104" t="s">
        <v>150</v>
      </c>
      <c r="S12" s="76"/>
      <c r="T12" s="31"/>
    </row>
    <row r="13" spans="1:24" x14ac:dyDescent="0.2">
      <c r="A13" s="64">
        <v>1</v>
      </c>
      <c r="B13" s="65" t="s">
        <v>116</v>
      </c>
      <c r="I13" s="78" t="s">
        <v>135</v>
      </c>
      <c r="J13" s="1" t="s">
        <v>136</v>
      </c>
      <c r="K13" s="94" t="s">
        <v>137</v>
      </c>
      <c r="L13" s="75" t="s">
        <v>103</v>
      </c>
      <c r="M13" s="49" t="s">
        <v>104</v>
      </c>
      <c r="N13" s="104" t="s">
        <v>150</v>
      </c>
      <c r="O13" s="104" t="s">
        <v>150</v>
      </c>
      <c r="P13" s="104" t="s">
        <v>150</v>
      </c>
      <c r="Q13" s="104" t="s">
        <v>150</v>
      </c>
      <c r="R13" s="104" t="s">
        <v>150</v>
      </c>
      <c r="S13" s="76"/>
      <c r="T13" s="31"/>
    </row>
    <row r="14" spans="1:24" x14ac:dyDescent="0.2">
      <c r="A14" s="64">
        <v>2</v>
      </c>
      <c r="B14" s="65" t="s">
        <v>117</v>
      </c>
      <c r="I14" s="95" t="s">
        <v>141</v>
      </c>
      <c r="J14" s="96"/>
      <c r="K14" s="97" t="s">
        <v>140</v>
      </c>
      <c r="L14" s="75" t="s">
        <v>73</v>
      </c>
      <c r="M14" s="49" t="s">
        <v>60</v>
      </c>
      <c r="N14" s="104" t="s">
        <v>150</v>
      </c>
      <c r="O14" s="104" t="s">
        <v>150</v>
      </c>
      <c r="P14" s="104" t="s">
        <v>150</v>
      </c>
      <c r="Q14" s="104" t="s">
        <v>150</v>
      </c>
      <c r="R14" s="104" t="s">
        <v>150</v>
      </c>
      <c r="S14" s="76"/>
      <c r="T14" s="31"/>
    </row>
    <row r="15" spans="1:24" x14ac:dyDescent="0.2">
      <c r="A15" s="64">
        <v>3</v>
      </c>
      <c r="B15" s="65" t="s">
        <v>118</v>
      </c>
      <c r="I15" s="51"/>
      <c r="J15" s="1"/>
      <c r="K15" s="1"/>
      <c r="L15" s="75" t="s">
        <v>74</v>
      </c>
      <c r="M15" s="49" t="s">
        <v>61</v>
      </c>
      <c r="N15" s="104" t="s">
        <v>150</v>
      </c>
      <c r="O15" s="104" t="s">
        <v>150</v>
      </c>
      <c r="P15" s="104" t="s">
        <v>150</v>
      </c>
      <c r="Q15" s="104" t="s">
        <v>150</v>
      </c>
      <c r="R15" s="104" t="s">
        <v>150</v>
      </c>
      <c r="S15" s="76"/>
      <c r="T15" s="31"/>
    </row>
    <row r="16" spans="1:24" x14ac:dyDescent="0.2">
      <c r="A16" s="64">
        <v>4</v>
      </c>
      <c r="B16" s="65" t="s">
        <v>119</v>
      </c>
      <c r="I16" s="51"/>
      <c r="J16" s="1"/>
      <c r="K16" s="1"/>
      <c r="L16" s="75" t="s">
        <v>75</v>
      </c>
      <c r="M16" s="49" t="s">
        <v>62</v>
      </c>
      <c r="N16" s="104" t="s">
        <v>150</v>
      </c>
      <c r="O16" s="104"/>
      <c r="P16" s="104"/>
      <c r="Q16" s="104"/>
      <c r="R16" s="104"/>
      <c r="S16" s="76"/>
      <c r="T16" s="31"/>
    </row>
    <row r="17" spans="1:20" x14ac:dyDescent="0.2">
      <c r="A17" s="64">
        <v>5</v>
      </c>
      <c r="B17" s="65" t="s">
        <v>96</v>
      </c>
      <c r="F17" s="49"/>
      <c r="I17" s="51"/>
      <c r="J17" s="1"/>
      <c r="K17" s="1"/>
      <c r="L17" s="75" t="s">
        <v>111</v>
      </c>
      <c r="M17" s="49" t="s">
        <v>112</v>
      </c>
      <c r="N17" s="104" t="s">
        <v>150</v>
      </c>
      <c r="O17" s="104" t="s">
        <v>150</v>
      </c>
      <c r="P17" s="104" t="s">
        <v>150</v>
      </c>
      <c r="Q17" s="104" t="s">
        <v>150</v>
      </c>
      <c r="R17" s="104" t="s">
        <v>150</v>
      </c>
      <c r="S17" s="76"/>
      <c r="T17" s="31"/>
    </row>
    <row r="18" spans="1:20" x14ac:dyDescent="0.2">
      <c r="A18" s="64">
        <v>6</v>
      </c>
      <c r="B18" s="65" t="s">
        <v>120</v>
      </c>
      <c r="I18" s="51"/>
      <c r="J18" s="1"/>
      <c r="K18" s="1"/>
      <c r="L18" s="75" t="s">
        <v>76</v>
      </c>
      <c r="M18" s="49" t="s">
        <v>63</v>
      </c>
      <c r="N18" s="104" t="s">
        <v>150</v>
      </c>
      <c r="O18" s="104" t="s">
        <v>150</v>
      </c>
      <c r="P18" s="104" t="s">
        <v>150</v>
      </c>
      <c r="Q18" s="104" t="s">
        <v>150</v>
      </c>
      <c r="R18" s="104" t="s">
        <v>150</v>
      </c>
      <c r="S18" s="76"/>
      <c r="T18" s="31"/>
    </row>
    <row r="19" spans="1:20" x14ac:dyDescent="0.2">
      <c r="A19" s="66">
        <v>7</v>
      </c>
      <c r="B19" s="67" t="s">
        <v>121</v>
      </c>
      <c r="I19" s="51"/>
      <c r="J19" s="1"/>
      <c r="K19" s="1"/>
      <c r="L19" s="75" t="s">
        <v>105</v>
      </c>
      <c r="M19" s="49" t="s">
        <v>64</v>
      </c>
      <c r="N19" s="104" t="s">
        <v>150</v>
      </c>
      <c r="O19" s="104" t="s">
        <v>150</v>
      </c>
      <c r="P19" s="104" t="s">
        <v>150</v>
      </c>
      <c r="Q19" s="104" t="s">
        <v>150</v>
      </c>
      <c r="R19" s="104" t="s">
        <v>150</v>
      </c>
      <c r="S19" s="76"/>
      <c r="T19" s="31"/>
    </row>
    <row r="20" spans="1:20" x14ac:dyDescent="0.2">
      <c r="L20" s="75" t="s">
        <v>13</v>
      </c>
      <c r="M20" s="49" t="s">
        <v>46</v>
      </c>
      <c r="N20" s="104" t="s">
        <v>150</v>
      </c>
      <c r="O20" s="104" t="s">
        <v>150</v>
      </c>
      <c r="P20" s="104" t="s">
        <v>150</v>
      </c>
      <c r="Q20" s="104" t="s">
        <v>150</v>
      </c>
      <c r="R20" s="104" t="s">
        <v>150</v>
      </c>
      <c r="S20" s="76"/>
      <c r="T20" s="31"/>
    </row>
    <row r="21" spans="1:20" x14ac:dyDescent="0.2">
      <c r="L21" s="75" t="s">
        <v>101</v>
      </c>
      <c r="M21" s="49" t="s">
        <v>102</v>
      </c>
      <c r="N21" s="104" t="s">
        <v>150</v>
      </c>
      <c r="O21" s="104" t="s">
        <v>150</v>
      </c>
      <c r="P21" s="104" t="s">
        <v>150</v>
      </c>
      <c r="Q21" s="104" t="s">
        <v>150</v>
      </c>
      <c r="R21" s="104" t="s">
        <v>150</v>
      </c>
      <c r="S21" s="76"/>
      <c r="T21" s="31"/>
    </row>
    <row r="22" spans="1:20" x14ac:dyDescent="0.2">
      <c r="L22" s="75" t="s">
        <v>11</v>
      </c>
      <c r="M22" s="49" t="s">
        <v>47</v>
      </c>
      <c r="N22" s="104" t="s">
        <v>150</v>
      </c>
      <c r="O22" s="104" t="s">
        <v>150</v>
      </c>
      <c r="P22" s="104" t="s">
        <v>150</v>
      </c>
      <c r="Q22" s="104" t="s">
        <v>150</v>
      </c>
      <c r="R22" s="104"/>
      <c r="S22" s="76"/>
      <c r="T22" s="31"/>
    </row>
    <row r="23" spans="1:20" x14ac:dyDescent="0.2">
      <c r="B23" s="49" t="s">
        <v>139</v>
      </c>
      <c r="L23" s="75" t="s">
        <v>89</v>
      </c>
      <c r="M23" s="49" t="s">
        <v>90</v>
      </c>
      <c r="N23" s="104" t="s">
        <v>150</v>
      </c>
      <c r="O23" s="104" t="s">
        <v>150</v>
      </c>
      <c r="P23" s="104" t="s">
        <v>150</v>
      </c>
      <c r="Q23" s="104" t="s">
        <v>150</v>
      </c>
      <c r="R23" s="104" t="s">
        <v>150</v>
      </c>
      <c r="S23" s="76"/>
      <c r="T23" s="31"/>
    </row>
    <row r="24" spans="1:20" x14ac:dyDescent="0.2">
      <c r="B24" t="s">
        <v>143</v>
      </c>
      <c r="F24" s="49"/>
      <c r="L24" s="75" t="s">
        <v>77</v>
      </c>
      <c r="M24" s="49" t="s">
        <v>65</v>
      </c>
      <c r="N24" s="104" t="s">
        <v>150</v>
      </c>
      <c r="O24" s="104"/>
      <c r="P24" s="104"/>
      <c r="Q24" s="104"/>
      <c r="R24" s="104"/>
      <c r="S24" s="76"/>
      <c r="T24" s="31"/>
    </row>
    <row r="25" spans="1:20" x14ac:dyDescent="0.2">
      <c r="B25" t="s">
        <v>144</v>
      </c>
      <c r="L25" s="75" t="s">
        <v>78</v>
      </c>
      <c r="M25" s="49" t="s">
        <v>66</v>
      </c>
      <c r="N25" s="104" t="s">
        <v>150</v>
      </c>
      <c r="O25" s="104" t="s">
        <v>150</v>
      </c>
      <c r="P25" s="104" t="s">
        <v>150</v>
      </c>
      <c r="Q25" s="104" t="s">
        <v>150</v>
      </c>
      <c r="R25" s="104" t="s">
        <v>150</v>
      </c>
      <c r="S25" s="76"/>
      <c r="T25" s="31"/>
    </row>
    <row r="26" spans="1:20" x14ac:dyDescent="0.2">
      <c r="B26" t="s">
        <v>145</v>
      </c>
      <c r="L26" s="75" t="s">
        <v>12</v>
      </c>
      <c r="M26" s="49" t="s">
        <v>67</v>
      </c>
      <c r="N26" s="104" t="s">
        <v>150</v>
      </c>
      <c r="O26" s="104" t="s">
        <v>150</v>
      </c>
      <c r="P26" s="104" t="s">
        <v>150</v>
      </c>
      <c r="Q26" s="104" t="s">
        <v>150</v>
      </c>
      <c r="R26" s="104" t="s">
        <v>150</v>
      </c>
      <c r="S26" s="76"/>
      <c r="T26" s="31"/>
    </row>
    <row r="27" spans="1:20" x14ac:dyDescent="0.2">
      <c r="L27" s="75" t="s">
        <v>79</v>
      </c>
      <c r="M27" s="49" t="s">
        <v>68</v>
      </c>
      <c r="N27" s="104" t="s">
        <v>150</v>
      </c>
      <c r="O27" s="104" t="s">
        <v>150</v>
      </c>
      <c r="P27" s="104" t="s">
        <v>150</v>
      </c>
      <c r="Q27" s="104" t="s">
        <v>150</v>
      </c>
      <c r="R27" s="104" t="s">
        <v>150</v>
      </c>
      <c r="S27" s="76"/>
      <c r="T27" s="31"/>
    </row>
    <row r="28" spans="1:20" x14ac:dyDescent="0.2">
      <c r="L28" s="79" t="s">
        <v>45</v>
      </c>
      <c r="M28" s="80" t="s">
        <v>14</v>
      </c>
      <c r="N28" s="105"/>
      <c r="O28" s="105"/>
      <c r="P28" s="105" t="s">
        <v>150</v>
      </c>
      <c r="Q28" s="105" t="s">
        <v>150</v>
      </c>
      <c r="R28" s="105"/>
      <c r="S28" s="81"/>
      <c r="T28" s="106"/>
    </row>
    <row r="29" spans="1:20" x14ac:dyDescent="0.2">
      <c r="L29" s="49"/>
      <c r="M29" s="49" t="str">
        <f>IF(Antrag_Turnhallenbelegung!$C$8="","",Antrag_Turnhallenbelegung!$C$8)</f>
        <v/>
      </c>
      <c r="N29" s="49"/>
      <c r="O29" s="49"/>
      <c r="P29" s="49"/>
      <c r="Q29" s="49"/>
      <c r="R29" s="49"/>
      <c r="T29" s="31"/>
    </row>
  </sheetData>
  <sheetProtection algorithmName="SHA-512" hashValue="/7CuU+t3TAvcpCjhvf/ZfsjnGQiNq79IMqbhQptgnGeEgunTmhn2kYeH0S9X94v6Bt7ccDHaYu9MApZ1GRQ/Bg==" saltValue="hcFnZW87YGQyxXZ4372BYw==" spinCount="100000" sheet="1" objects="1" scenarios="1"/>
  <mergeCells count="1">
    <mergeCell ref="F2:H2"/>
  </mergeCells>
  <pageMargins left="0.7" right="0.7" top="0.78740157499999996" bottom="0.78740157499999996"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17</vt:i4>
      </vt:variant>
    </vt:vector>
  </HeadingPairs>
  <TitlesOfParts>
    <vt:vector size="19" baseType="lpstr">
      <vt:lpstr>Antrag_Turnhallenbelegung</vt:lpstr>
      <vt:lpstr>Eingabelisten</vt:lpstr>
      <vt:lpstr>Abteil</vt:lpstr>
      <vt:lpstr>Abteil1</vt:lpstr>
      <vt:lpstr>Abteil2</vt:lpstr>
      <vt:lpstr>Antragart</vt:lpstr>
      <vt:lpstr>Dateiname</vt:lpstr>
      <vt:lpstr>DatNam</vt:lpstr>
      <vt:lpstr>Antrag_Turnhallenbelegung!Druckbereich</vt:lpstr>
      <vt:lpstr>Halle</vt:lpstr>
      <vt:lpstr>Sportart</vt:lpstr>
      <vt:lpstr>Test</vt:lpstr>
      <vt:lpstr>VeranArt</vt:lpstr>
      <vt:lpstr>Verein</vt:lpstr>
      <vt:lpstr>Verein1</vt:lpstr>
      <vt:lpstr>Verein2</vt:lpstr>
      <vt:lpstr>VonVerein</vt:lpstr>
      <vt:lpstr>Wochentag</vt:lpstr>
      <vt:lpstr>ZV_GGi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HPR</dc:creator>
  <cp:lastModifiedBy>Peter Rott (TSV GA)</cp:lastModifiedBy>
  <dcterms:created xsi:type="dcterms:W3CDTF">2009-07-07T15:38:07Z</dcterms:created>
  <dcterms:modified xsi:type="dcterms:W3CDTF">2026-09-13T12:08:12Z</dcterms:modified>
</cp:coreProperties>
</file>